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6" windowHeight="12216" activeTab="0"/>
  </bookViews>
  <sheets>
    <sheet name="ПРАЙС" sheetId="1" r:id="rId1"/>
  </sheets>
  <definedNames/>
  <calcPr fullCalcOnLoad="1" refMode="R1C1"/>
</workbook>
</file>

<file path=xl/sharedStrings.xml><?xml version="1.0" encoding="utf-8"?>
<sst xmlns="http://schemas.openxmlformats.org/spreadsheetml/2006/main" count="268" uniqueCount="244">
  <si>
    <t>Фото</t>
  </si>
  <si>
    <t>Наименование</t>
  </si>
  <si>
    <t>Описание</t>
  </si>
  <si>
    <t>Кол-во шт. в кор.</t>
  </si>
  <si>
    <t>ОПТ-1</t>
  </si>
  <si>
    <t>Модель</t>
  </si>
  <si>
    <t>ОПТ-2</t>
  </si>
  <si>
    <t>ОПТ-3</t>
  </si>
  <si>
    <t>ОПТ-4</t>
  </si>
  <si>
    <t>ОПТ-5</t>
  </si>
  <si>
    <t>ГАЗОВЫЕ БАЛЛОНЫ</t>
  </si>
  <si>
    <t>ПЛИТЫ ГАЗОВЫЕ ПОРТАТИВНЫЕ</t>
  </si>
  <si>
    <t>ГОРЕЛКИ ГАЗОВЫЕ</t>
  </si>
  <si>
    <t>ЛАМПЫ ГАЗОВЫЕ</t>
  </si>
  <si>
    <t>СТОЛЫ СКЛАДНЫЕ</t>
  </si>
  <si>
    <t>АКСЕССУАРЫ</t>
  </si>
  <si>
    <t>TS-250</t>
  </si>
  <si>
    <t>TS-233</t>
  </si>
  <si>
    <t>TS-200</t>
  </si>
  <si>
    <t>TS-201</t>
  </si>
  <si>
    <t>TS-138</t>
  </si>
  <si>
    <t>TS-500</t>
  </si>
  <si>
    <t>TS-700</t>
  </si>
  <si>
    <t>TS-701</t>
  </si>
  <si>
    <t>TPB-102</t>
  </si>
  <si>
    <t>TR-300</t>
  </si>
  <si>
    <t>TR-350</t>
  </si>
  <si>
    <t>TW-030</t>
  </si>
  <si>
    <t>TB-220</t>
  </si>
  <si>
    <t>TB-230</t>
  </si>
  <si>
    <t>TBR-230</t>
  </si>
  <si>
    <t>TBR-450</t>
  </si>
  <si>
    <t>TM-200</t>
  </si>
  <si>
    <t>TM-100</t>
  </si>
  <si>
    <t>TM-150</t>
  </si>
  <si>
    <t>TM-300</t>
  </si>
  <si>
    <t>TM-400</t>
  </si>
  <si>
    <t>TM-450</t>
  </si>
  <si>
    <t>TM-020</t>
  </si>
  <si>
    <t>TM-070</t>
  </si>
  <si>
    <t>TT-700</t>
  </si>
  <si>
    <t>TT-701</t>
  </si>
  <si>
    <t>TT-600</t>
  </si>
  <si>
    <t>TT-500</t>
  </si>
  <si>
    <t>TT-800</t>
  </si>
  <si>
    <t>TW-707</t>
  </si>
  <si>
    <t>TT-100</t>
  </si>
  <si>
    <t>TT-900</t>
  </si>
  <si>
    <t>TT-909</t>
  </si>
  <si>
    <t>TL-035</t>
  </si>
  <si>
    <t>ISL-102</t>
  </si>
  <si>
    <t>TL-603</t>
  </si>
  <si>
    <t>ISL-302</t>
  </si>
  <si>
    <t>ОБОГРЕВАТЕЛИ ГАЗОВЫЕ</t>
  </si>
  <si>
    <t>TH-808</t>
  </si>
  <si>
    <t>TH-3200</t>
  </si>
  <si>
    <t>TG-035</t>
  </si>
  <si>
    <t>TF-130</t>
  </si>
  <si>
    <t>TF-110</t>
  </si>
  <si>
    <t>TF-120</t>
  </si>
  <si>
    <t>TF-220</t>
  </si>
  <si>
    <t>TF-330</t>
  </si>
  <si>
    <t>TF-400</t>
  </si>
  <si>
    <t>TF-550</t>
  </si>
  <si>
    <t>TF-600</t>
  </si>
  <si>
    <t>TF-601</t>
  </si>
  <si>
    <t>TF-700</t>
  </si>
  <si>
    <t>TF-800</t>
  </si>
  <si>
    <t>МИНИ ПЛИТЫ</t>
  </si>
  <si>
    <t>MINI AFRICA</t>
  </si>
  <si>
    <t>TIERRA</t>
  </si>
  <si>
    <t>CAMPING GURU</t>
  </si>
  <si>
    <t>CAMPING GURU PLUS</t>
  </si>
  <si>
    <t>KERAMIK GURU</t>
  </si>
  <si>
    <t>KERAMIK GURU PLUS</t>
  </si>
  <si>
    <t>ТУРИСТ</t>
  </si>
  <si>
    <t>CYCLONE</t>
  </si>
  <si>
    <t>SOLARIS</t>
  </si>
  <si>
    <t>SOLARIS PLUS</t>
  </si>
  <si>
    <t>FUGA</t>
  </si>
  <si>
    <t>LOTOS PREMIUM</t>
  </si>
  <si>
    <t>LOTOS CERAMIC</t>
  </si>
  <si>
    <t>MINI-2000</t>
  </si>
  <si>
    <t>MINI-1000</t>
  </si>
  <si>
    <t>SCOUT</t>
  </si>
  <si>
    <t>KRAB</t>
  </si>
  <si>
    <t>TULPAN-S, малая</t>
  </si>
  <si>
    <t>TULPAN-L, большая</t>
  </si>
  <si>
    <t>MEGA</t>
  </si>
  <si>
    <t>PEGAS</t>
  </si>
  <si>
    <t>PROFI-S, малая</t>
  </si>
  <si>
    <t>PROFI-L, большая</t>
  </si>
  <si>
    <t>SUPER JET</t>
  </si>
  <si>
    <t>X-TORCH</t>
  </si>
  <si>
    <t>SHERIFF</t>
  </si>
  <si>
    <t>NANO</t>
  </si>
  <si>
    <t>BABA</t>
  </si>
  <si>
    <t>TURBO</t>
  </si>
  <si>
    <t>TURBO LONG</t>
  </si>
  <si>
    <t>AURA</t>
  </si>
  <si>
    <t>SMALL</t>
  </si>
  <si>
    <t>MESH</t>
  </si>
  <si>
    <t>MAYAK</t>
  </si>
  <si>
    <t>КРЕСЛА, СТУЛЬЯ СКЛАДНЫЕ</t>
  </si>
  <si>
    <t>TK-001</t>
  </si>
  <si>
    <t>TK-002</t>
  </si>
  <si>
    <t>TK-003</t>
  </si>
  <si>
    <t>PIKNIK</t>
  </si>
  <si>
    <t>TOURIST</t>
  </si>
  <si>
    <t>JUNIOR</t>
  </si>
  <si>
    <t>JUNIOR PLUS</t>
  </si>
  <si>
    <t>COMPACT</t>
  </si>
  <si>
    <t>CLASSIC</t>
  </si>
  <si>
    <t>GULLIVER</t>
  </si>
  <si>
    <t>DREAM</t>
  </si>
  <si>
    <t>BOSS</t>
  </si>
  <si>
    <t>BOSS PLUS</t>
  </si>
  <si>
    <t>MINI</t>
  </si>
  <si>
    <t>DUET</t>
  </si>
  <si>
    <t>TOURIST, 220 г</t>
  </si>
  <si>
    <t>GAS STANDARD, 220 г</t>
  </si>
  <si>
    <t>GAS STANDARD, 230 г</t>
  </si>
  <si>
    <t>GAS STANDARD, 450 г</t>
  </si>
  <si>
    <t>Классическая газовая плита в кейсе. Является самой популярной моделью.</t>
  </si>
  <si>
    <t>Классическая газовая плита в кейсе с переходником. Работает от одноразовых и бытовых баллонов 5 - 50 л.</t>
  </si>
  <si>
    <t xml:space="preserve">Керамическая конфорка большой площади при необходимости позволяет задействовать эффект обогревателя и её практически невозможно задуть ветром. </t>
  </si>
  <si>
    <t>Плита разработана специально для Российского рынка. Сочетает в себе все плюсы керамической конфорки и возможность работы от одноразовых и бытовых баллонов 5 - 50 л.</t>
  </si>
  <si>
    <t>Одна из самых мощных плит в линейке. Конфорка уникальной конструкции (технология - циклон) обеспечивает самое быстрое время закипания воды.</t>
  </si>
  <si>
    <t>Плита имеет механизм подогрева газ баллона, который обеспечивает полное использование газа в баллоне и стабильную работу плиты при низких температурах.</t>
  </si>
  <si>
    <t>Плита имеет самый маленький размер и лёгкий вес в своём классе. Корпус из хромированной, нержавеющей стали. Красивый и элегантный внешний вид.</t>
  </si>
  <si>
    <t>Компактная плита с керамической конфоркой. Самый низкий расход газа среди портативных плит.</t>
  </si>
  <si>
    <t>Компактная двухконфорочная плита в кейсе. Имеет удобную крышку защищающую рабочую поверхность от ветра и загрязнения. Работает только от бытовых баллонов 5 - 50 л.</t>
  </si>
  <si>
    <t xml:space="preserve">Мини плита в кейсе с пьезо элементом на выносном шланге. Использование шланга повышает безопасность и удобство при эксплуатации. </t>
  </si>
  <si>
    <t>Более компактный вариант плиты Mini-2000. При низких температурах использование шланга позволяет поместить баллон в более теплое место для подогрева газа.</t>
  </si>
  <si>
    <t xml:space="preserve">Плита снабжена механизмом в виде раскладывающихся «лепестков» из нержавеющей стали предохраняющих пламя от задувания ветром. </t>
  </si>
  <si>
    <t>Увеличенный вариант плиты Tulpan-S (TM-400). Подходит для посуды диаметром до 20 см.</t>
  </si>
  <si>
    <t xml:space="preserve">Самая недорогая плита из класса мини плит. Очень проста в использовании и эксплуатации. В сложенном виде занимает минимум места. </t>
  </si>
  <si>
    <t xml:space="preserve">Самая компактная плита из класса мини плит с цанговым соединением. Несмотря на маленький размер имеет очень высокую мощность. </t>
  </si>
  <si>
    <t xml:space="preserve">Одна из самых лёгких газовых плит в мире. Применение высокопрочного алюминиевого сплава обеспечивает легкость, высокую надежность и антикоррозионные свойства. </t>
  </si>
  <si>
    <t xml:space="preserve">Компактная плита с конфоркой с большой рабочей поверхностью. Имеет теплоотражающий экран и очень высокую мощность. </t>
  </si>
  <si>
    <t xml:space="preserve">Одноразовый газовый баллон для портативных газовых приборов с высокопроизводительной всесезонной смесью. Изготовлен в Южной Корее. </t>
  </si>
  <si>
    <t>Одноразовый газовый баллон с резьбовым клапаном и особой газовой смесью, горящей при очень низких температурах. Создан для работы в экстремальных условиях.</t>
  </si>
  <si>
    <t>Самый большой вариант баллона с клапаном резьбового типа. Удерживает очень высокое давление газа внутри и обеспечит его горение даже высоко в горах.</t>
  </si>
  <si>
    <t>Одноразовый газовый баллон для портативных газовых приборов с высокопроизводительной всесезонной смесью. Изготовлен в Южной Корее. Отличие от баллона Tourist только в дизайне.</t>
  </si>
  <si>
    <t xml:space="preserve">Экономичный газовый обогреватель с керамическим излучателем. Устройство способно эффективно обогревать до 12 куб. м пространства. </t>
  </si>
  <si>
    <t xml:space="preserve">Компактный газовый обогреватель. Благодаря встроенному механизму подогрева баллона идеально подойдет любителям активного отдыха в зимнее время года. </t>
  </si>
  <si>
    <t>Самая популярная и недорогая модель лампы. Несмотря на небольшой размер даёт много света, а также хорошо прогревает окружающее пространство.</t>
  </si>
  <si>
    <t xml:space="preserve">Газовая лампа среднего размера. Самая популярная модель в Корее. Отличное соотношение уровня освещения, размера и массы. </t>
  </si>
  <si>
    <t>Самая практичная модель лампы. Отличается от аналогов отсутствием стеклянного плафона. Его заменяет сетка из нержавеющей стали.</t>
  </si>
  <si>
    <t>Большая настольная лампа с высокой мощностью освещения. Корпус лампы является для нее удобным кейсом для транспортировки.</t>
  </si>
  <si>
    <t>Самая популярная горелка с пьезоподжигом. Отличается от аналогов удобной формой в виде «пистолета», где роль пьезо триггера играет курок.</t>
  </si>
  <si>
    <t>Самая лёгкая горелка в своём классе. Система предварительного подогрева газа обеспечит стабильное пламя под любым углом работы.</t>
  </si>
  <si>
    <t>Самый низкий расход газа в сочетании с ультрасовременным дизайном и компактным размером выделяют данную горелку среди аналогов.</t>
  </si>
  <si>
    <t>Специальная форма горелки обеспечивает максимально плотную фиксацию на баллоне. Снабжена системой предварительного подогрева газа.</t>
  </si>
  <si>
    <t>Горелка паяльного типа, имеет мощное фокусированное пламя высокой температуры. Подходит для плавки изделий из бронзы, меди, латуни.</t>
  </si>
  <si>
    <t>Горелка широкого применения с системой предварительного подогрева газа. Имеет очень высокую мощностью и большую площадь нагрева.</t>
  </si>
  <si>
    <t>Лучшее решение для розжига костра или мангала. Благодаря тому, что сопло горелки находится на большом расстоянии от ручки, разжигать костер теперь удобно и безопасно.</t>
  </si>
  <si>
    <t>Самая популярная и недорогая горелка широкого применения. Очень проста в использовании и эксплуатации. Изготовлена в Южной Корее.</t>
  </si>
  <si>
    <t>Увеличенный вариант горелки Profi-S. Очень проста в использовании и эксплуатации. Изготовлена в Южной Корее.</t>
  </si>
  <si>
    <t>Запасной плафон для лампы Aura (TL-035). Изготовлен в Южной Корее.</t>
  </si>
  <si>
    <t>Компактный стол с удобной ручкой для переноски. Столешница из высокопрочного МДФ. Легко складывается и раскладывается.</t>
  </si>
  <si>
    <t>Складной стол оптимального размера для отдыха на природе. Столешница из высокопрочного МДФ. Лёгкий и крепкий каркас из алюминия. Два положения высоты ножек.</t>
  </si>
  <si>
    <t>Кейс пластиковый для транспортировки газовой плиты. Для моделей: Lotos Premium (TR-300), Lotos Ceramic (TR-350)</t>
  </si>
  <si>
    <t>Кейс пластиковый для транспортировки газовой плиты. Для моделей: Cyclone (TS-500), Solaris (TS-700), Solaris Plus (TS-701)</t>
  </si>
  <si>
    <t>Кейс пластиковый для транспортировки газовой плиты. Для моделей: Camping Guru (TS-250), Camping Guru Plus (TS-233), Турист (TS-138), Keramik Guru (TS-200), Keramik Guru Plus (TS-201)</t>
  </si>
  <si>
    <t>Сеточка-фитиль для ламп. Изготовлена в Южной Корее. БЕЗ добавления радиоактивной краски для повышения яркости (используют при производстве в Китае).</t>
  </si>
  <si>
    <t>Кейс пластиковый, большой</t>
  </si>
  <si>
    <t>Кейс пластиковый, малый</t>
  </si>
  <si>
    <t>100-200 тыс.р.</t>
  </si>
  <si>
    <t>200-300 тыс.р.</t>
  </si>
  <si>
    <t>300-400 тыс.р.</t>
  </si>
  <si>
    <t>400-500 тыс.р.</t>
  </si>
  <si>
    <t>от 500 тыс.р.</t>
  </si>
  <si>
    <t>Цвета: зеленый, синий. Самый бюджетный в линейке и, в тоже время, достаточно удобный стул для человека средней комплекции. Занимает минимум места.</t>
  </si>
  <si>
    <t>Цвета: зеленый, синий. Компактное кресло с лёгким и крепким стальным каркасом. Снабжено удобным чехлом для транспортировки.</t>
  </si>
  <si>
    <t>Цвета: зеленый, синий. Очень популярное кресло классической формы с подстаканником. Компактно складывается в трость. В комплекте удобный чехол для транспортировки.</t>
  </si>
  <si>
    <t>Цвета: зеленый, синий. Кресло, получившее золотую медаль на международной выставке в Сеуле за современный дизайн, эргономичные формы и высочайший комфорт. Снабжено подстаканником и вместительным карманом для вещей.</t>
  </si>
  <si>
    <t>Цвет: синий. Надёжное кресло с алюминиевым каркасом для людей любой комплекции. Мягкие подлокотники придадут дополнительный комфорт на отдыхе.</t>
  </si>
  <si>
    <t xml:space="preserve">Цвет: бордовый. Директорское кресло с откидным столиком, подстаканником и широким сидением. Крепкий и лёгкий каркас из алюминия.  </t>
  </si>
  <si>
    <t xml:space="preserve">Цвет: бордовый. Более удобный вариант стульчика Junior (TF-110), снабженный спинкой. Каркас из лёгкого и крепкого алюминия. </t>
  </si>
  <si>
    <t xml:space="preserve">Цвет: синий. Самый компактный стульчик в линейке. Благодаря алюминиевому каркасу, он также является и самым лёгким. </t>
  </si>
  <si>
    <t>Цвет: зеленый. Большое вместительное кресло. Сидение и спинка с мягким наполнителем для дополнительного комфорта. Снабжено подстаканником с термоизоляцией и боковым карманом для вещей.</t>
  </si>
  <si>
    <t>ГРИЛЬ ГАЗОВЫЙ</t>
  </si>
  <si>
    <t>MASTER GRILL</t>
  </si>
  <si>
    <t>TG-010</t>
  </si>
  <si>
    <t>Компактный газовый гриль в кейсе создан специально для любителей барбекю на природе. Для начала работы требуется всего несколько секунд. Больше никакой сажи и угольной пыли!</t>
  </si>
  <si>
    <t>Ваш заказ, шт.</t>
  </si>
  <si>
    <t>Базовая</t>
  </si>
  <si>
    <t>Категория цен (сумма заказов за квартал либо разово):</t>
  </si>
  <si>
    <t>TA-017</t>
  </si>
  <si>
    <t>Переходник с резьбового соединения на цанговое. Снабжен специальными "ножками" для безопасной установки баллона в горизонтальном положении. Изготовлен в Южной Корее.</t>
  </si>
  <si>
    <t>TA-001</t>
  </si>
  <si>
    <t>РАСПРОДАЖА !!!</t>
  </si>
  <si>
    <t>Упаковка на корейском и английском языках. БЕЗ русского перевода.</t>
  </si>
  <si>
    <t>Классическая газовая плита в кейсе с переходником. Работает от одноразовых и бытовых баллонов 5 - 50 л. Китай.</t>
  </si>
  <si>
    <t>ДП-01</t>
  </si>
  <si>
    <t>ДП-02</t>
  </si>
  <si>
    <t>Классическая газовая плита в кейсе. Является самой популярной моделью. Китай.</t>
  </si>
  <si>
    <t>ДРУЖБА - туристические товары</t>
  </si>
  <si>
    <t>нет в наличии</t>
  </si>
  <si>
    <t>FENIX</t>
  </si>
  <si>
    <t>TS-370</t>
  </si>
  <si>
    <t>Бюджетный вариант плит семейства Lotos. Плита такая же компактная и легкая, но не имеет хромированных деталей.</t>
  </si>
  <si>
    <t>НОВИНКИ !!!</t>
  </si>
  <si>
    <t>Горелка ДРУЖБА, малая</t>
  </si>
  <si>
    <t>Горелка ДРУЖБА, большая</t>
  </si>
  <si>
    <t>ДГ-20</t>
  </si>
  <si>
    <t>ДГ-22</t>
  </si>
  <si>
    <t>KVANT</t>
  </si>
  <si>
    <t>TH-202</t>
  </si>
  <si>
    <t>Плита ДРУЖБА</t>
  </si>
  <si>
    <t>Плита ДРУЖБА с переходником</t>
  </si>
  <si>
    <t>Простой и компактный прибор, позволяющий превратить обычную газовую плиту в мощный и эффективный обогреватель.</t>
  </si>
  <si>
    <t>Самая простая горелка, без пьезо. Сделана в Китае. Дешевле корейских аналогов на 30%</t>
  </si>
  <si>
    <t>LASKA</t>
  </si>
  <si>
    <t>RIO</t>
  </si>
  <si>
    <t>TA-003</t>
  </si>
  <si>
    <t>TH-404</t>
  </si>
  <si>
    <t>TH-505</t>
  </si>
  <si>
    <t>Переходник-тренога предназначен для подключения газовых приборов с резьбовым соединением к баллонам цангового типа.</t>
  </si>
  <si>
    <t>Компактный инфракрасный газовый обогреватель с возможностью работы от двух типов баллонов (цанговых и резьбовых)</t>
  </si>
  <si>
    <t>Компактный инфракрасный газовый обогреватель повышенной мощности с возможностью работы от двух типов баллонов (цанговых и резьбовых)</t>
  </si>
  <si>
    <t>Классическая газовая плита в кейсе. Является самой популярной моделью. Отличие от Camping Guru (TS-250) только в дизайне.</t>
  </si>
  <si>
    <t>TOP GUN</t>
  </si>
  <si>
    <t>TT-330</t>
  </si>
  <si>
    <t>GAS STANDARD, 100 г</t>
  </si>
  <si>
    <t>TBR-100</t>
  </si>
  <si>
    <t>KOVICA</t>
  </si>
  <si>
    <t>KS-1005</t>
  </si>
  <si>
    <t>Бюджетная горелка с пьезоподжигом. Удобная форма в виде «пистолета». Широкий спектр действия.</t>
  </si>
  <si>
    <t>Самая первая горелка с пьезоподжигом появившаяся на Российском рынке. Уже много лет горелка успешно продаётся во всех регионах страны. Китай.</t>
  </si>
  <si>
    <t>Самый маленький вариант баллона с клапаном резьбового типа. Удерживает очень высокое давление газа внутри и обеспечит его горение даже высоко в горах.</t>
  </si>
  <si>
    <t>* Цены включают НДС</t>
  </si>
  <si>
    <t>TRIPOD    Переходник-тренога</t>
  </si>
  <si>
    <t xml:space="preserve">ADAPTER PLUS Переходник-адаптер </t>
  </si>
  <si>
    <t>GLASS-A     Плафон</t>
  </si>
  <si>
    <t>NET-A         Сеточка-фитиль</t>
  </si>
  <si>
    <t xml:space="preserve"> </t>
  </si>
  <si>
    <t>ООО ТК МНОГОЕОПТОМ</t>
  </si>
  <si>
    <t>ПРАЙС ЛИСТ ГАЗОВОЕ ОБОРУДОВАНИЕ</t>
  </si>
  <si>
    <t>РФ, Реутов, Транспортный переулок, д. 2А
e-mail: info@mnogoeoptom.ru</t>
  </si>
  <si>
    <t>e-mail: info@mnogoeoptom.ru</t>
  </si>
  <si>
    <t>8 495 137-07-41 8 985 938-56-02
e-mail: info@mnogoeoptom.ru</t>
  </si>
  <si>
    <t>50-1000000 тыс.р.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</si>
</sst>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US$&quot;#,##0.00_);[Red]\(&quot;US$&quot;#,##0.00\)"/>
    <numFmt numFmtId="173" formatCode="0.000"/>
    <numFmt numFmtId="174" formatCode="\U\$#,##0.00_);\(\$#,##0.00\)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新細明體"/>
      <family val="1"/>
    </font>
    <font>
      <sz val="10"/>
      <name val="Arial"/>
      <family val="2"/>
    </font>
    <font>
      <sz val="9"/>
      <name val="Arial"/>
      <family val="2"/>
    </font>
    <font>
      <sz val="9"/>
      <name val="新細明體"/>
      <family val="1"/>
    </font>
    <font>
      <b/>
      <sz val="9"/>
      <name val="Arial"/>
      <family val="2"/>
    </font>
    <font>
      <b/>
      <sz val="9"/>
      <name val="新細明體"/>
      <family val="1"/>
    </font>
    <font>
      <sz val="11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2"/>
      <color indexed="8"/>
      <name val="新細明體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name val="Calibri"/>
      <family val="2"/>
    </font>
    <font>
      <b/>
      <sz val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2"/>
      <color rgb="FF000000"/>
      <name val="新細明體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3" fillId="0" borderId="0">
      <alignment/>
      <protection/>
    </xf>
  </cellStyleXfs>
  <cellXfs count="86">
    <xf numFmtId="0" fontId="0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10" xfId="0" applyFont="1" applyBorder="1" applyAlignment="1">
      <alignment wrapText="1"/>
    </xf>
    <xf numFmtId="0" fontId="3" fillId="0" borderId="10" xfId="54" applyFont="1" applyFill="1" applyBorder="1" applyAlignment="1">
      <alignment horizontal="center" vertical="center" wrapText="1"/>
      <protection/>
    </xf>
    <xf numFmtId="0" fontId="55" fillId="0" borderId="10" xfId="0" applyFont="1" applyBorder="1" applyAlignment="1">
      <alignment horizontal="center" vertical="center" wrapText="1"/>
    </xf>
    <xf numFmtId="0" fontId="55" fillId="0" borderId="10" xfId="54" applyFont="1" applyFill="1" applyBorder="1" applyAlignment="1">
      <alignment horizontal="center" vertical="center" wrapText="1"/>
      <protection/>
    </xf>
    <xf numFmtId="0" fontId="55" fillId="0" borderId="0" xfId="0" applyFont="1" applyAlignment="1">
      <alignment horizontal="center" wrapText="1"/>
    </xf>
    <xf numFmtId="0" fontId="55" fillId="0" borderId="0" xfId="0" applyFont="1" applyAlignment="1">
      <alignment horizontal="center" vertical="center" wrapText="1"/>
    </xf>
    <xf numFmtId="0" fontId="3" fillId="0" borderId="10" xfId="54" applyFont="1" applyFill="1" applyBorder="1" applyAlignment="1">
      <alignment horizontal="left" vertical="center" wrapText="1" indent="1"/>
      <protection/>
    </xf>
    <xf numFmtId="0" fontId="55" fillId="0" borderId="10" xfId="54" applyFont="1" applyFill="1" applyBorder="1" applyAlignment="1">
      <alignment horizontal="left" vertical="center" wrapText="1" indent="1"/>
      <protection/>
    </xf>
    <xf numFmtId="0" fontId="56" fillId="0" borderId="10" xfId="0" applyFont="1" applyBorder="1" applyAlignment="1">
      <alignment horizontal="left" vertical="top" wrapText="1"/>
    </xf>
    <xf numFmtId="0" fontId="56" fillId="0" borderId="10" xfId="0" applyFont="1" applyBorder="1" applyAlignment="1">
      <alignment vertical="top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5" fillId="33" borderId="10" xfId="0" applyFont="1" applyFill="1" applyBorder="1" applyAlignment="1">
      <alignment horizontal="center" vertical="center" wrapText="1"/>
    </xf>
    <xf numFmtId="0" fontId="57" fillId="11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4" fontId="55" fillId="0" borderId="0" xfId="0" applyNumberFormat="1" applyFont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8" fillId="0" borderId="10" xfId="0" applyFont="1" applyBorder="1" applyAlignment="1">
      <alignment horizontal="left" vertical="top" wrapText="1"/>
    </xf>
    <xf numFmtId="0" fontId="57" fillId="2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55" fillId="0" borderId="0" xfId="0" applyFont="1" applyAlignment="1">
      <alignment wrapText="1"/>
    </xf>
    <xf numFmtId="0" fontId="57" fillId="34" borderId="11" xfId="0" applyFont="1" applyFill="1" applyBorder="1" applyAlignment="1">
      <alignment horizontal="left" vertical="center" indent="8"/>
    </xf>
    <xf numFmtId="0" fontId="57" fillId="34" borderId="12" xfId="0" applyFont="1" applyFill="1" applyBorder="1" applyAlignment="1">
      <alignment horizontal="left" vertical="center" indent="8"/>
    </xf>
    <xf numFmtId="0" fontId="59" fillId="34" borderId="10" xfId="0" applyFont="1" applyFill="1" applyBorder="1" applyAlignment="1">
      <alignment horizontal="center" vertical="center" wrapText="1"/>
    </xf>
    <xf numFmtId="0" fontId="57" fillId="33" borderId="11" xfId="0" applyFont="1" applyFill="1" applyBorder="1" applyAlignment="1">
      <alignment horizontal="left" vertical="center" indent="8"/>
    </xf>
    <xf numFmtId="0" fontId="57" fillId="33" borderId="12" xfId="0" applyFont="1" applyFill="1" applyBorder="1" applyAlignment="1">
      <alignment horizontal="left" vertical="center" wrapText="1" indent="8"/>
    </xf>
    <xf numFmtId="0" fontId="57" fillId="33" borderId="12" xfId="0" applyFont="1" applyFill="1" applyBorder="1" applyAlignment="1">
      <alignment horizontal="left" vertical="center" indent="8"/>
    </xf>
    <xf numFmtId="0" fontId="60" fillId="35" borderId="11" xfId="0" applyFont="1" applyFill="1" applyBorder="1" applyAlignment="1">
      <alignment horizontal="left" vertical="center" indent="8"/>
    </xf>
    <xf numFmtId="0" fontId="60" fillId="35" borderId="12" xfId="0" applyFont="1" applyFill="1" applyBorder="1" applyAlignment="1">
      <alignment horizontal="left" vertical="center" indent="8"/>
    </xf>
    <xf numFmtId="0" fontId="57" fillId="35" borderId="10" xfId="0" applyFont="1" applyFill="1" applyBorder="1" applyAlignment="1">
      <alignment horizontal="center" vertical="center" wrapText="1"/>
    </xf>
    <xf numFmtId="0" fontId="57" fillId="35" borderId="11" xfId="0" applyFont="1" applyFill="1" applyBorder="1" applyAlignment="1">
      <alignment horizontal="left" vertical="center" indent="8"/>
    </xf>
    <xf numFmtId="0" fontId="57" fillId="35" borderId="12" xfId="0" applyFont="1" applyFill="1" applyBorder="1" applyAlignment="1">
      <alignment horizontal="left" vertical="center" indent="8"/>
    </xf>
    <xf numFmtId="0" fontId="55" fillId="0" borderId="0" xfId="0" applyFont="1" applyAlignment="1">
      <alignment wrapText="1"/>
    </xf>
    <xf numFmtId="0" fontId="57" fillId="36" borderId="11" xfId="0" applyFont="1" applyFill="1" applyBorder="1" applyAlignment="1">
      <alignment horizontal="left" vertical="center" indent="8"/>
    </xf>
    <xf numFmtId="0" fontId="57" fillId="36" borderId="12" xfId="0" applyFont="1" applyFill="1" applyBorder="1" applyAlignment="1">
      <alignment horizontal="left" vertical="center" indent="8"/>
    </xf>
    <xf numFmtId="0" fontId="59" fillId="36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4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9" fillId="37" borderId="10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left" vertical="center" indent="8"/>
    </xf>
    <xf numFmtId="0" fontId="9" fillId="34" borderId="13" xfId="0" applyFont="1" applyFill="1" applyBorder="1" applyAlignment="1">
      <alignment horizontal="left" vertical="center" indent="8"/>
    </xf>
    <xf numFmtId="0" fontId="9" fillId="33" borderId="13" xfId="0" applyFont="1" applyFill="1" applyBorder="1" applyAlignment="1">
      <alignment horizontal="left" vertical="center" wrapText="1" indent="8"/>
    </xf>
    <xf numFmtId="0" fontId="9" fillId="33" borderId="13" xfId="0" applyFont="1" applyFill="1" applyBorder="1" applyAlignment="1">
      <alignment horizontal="left" vertical="center" indent="8"/>
    </xf>
    <xf numFmtId="0" fontId="10" fillId="35" borderId="13" xfId="0" applyFont="1" applyFill="1" applyBorder="1" applyAlignment="1">
      <alignment horizontal="left" vertical="center" indent="8"/>
    </xf>
    <xf numFmtId="0" fontId="9" fillId="35" borderId="13" xfId="0" applyFont="1" applyFill="1" applyBorder="1" applyAlignment="1">
      <alignment horizontal="left" vertical="center" indent="8"/>
    </xf>
    <xf numFmtId="0" fontId="3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5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11" fillId="0" borderId="10" xfId="0" applyFont="1" applyBorder="1" applyAlignment="1">
      <alignment horizontal="left" vertical="top" wrapText="1"/>
    </xf>
    <xf numFmtId="4" fontId="6" fillId="37" borderId="10" xfId="0" applyNumberFormat="1" applyFont="1" applyFill="1" applyBorder="1" applyAlignment="1">
      <alignment horizontal="center" vertical="center" wrapText="1"/>
    </xf>
    <xf numFmtId="0" fontId="9" fillId="36" borderId="12" xfId="0" applyFont="1" applyFill="1" applyBorder="1" applyAlignment="1">
      <alignment horizontal="left" vertical="center" indent="8"/>
    </xf>
    <xf numFmtId="0" fontId="9" fillId="34" borderId="12" xfId="0" applyFont="1" applyFill="1" applyBorder="1" applyAlignment="1">
      <alignment horizontal="left" vertical="center" indent="8"/>
    </xf>
    <xf numFmtId="0" fontId="9" fillId="33" borderId="12" xfId="0" applyFont="1" applyFill="1" applyBorder="1" applyAlignment="1">
      <alignment horizontal="left" vertical="center" wrapText="1" indent="8"/>
    </xf>
    <xf numFmtId="0" fontId="9" fillId="33" borderId="12" xfId="0" applyFont="1" applyFill="1" applyBorder="1" applyAlignment="1">
      <alignment horizontal="left" vertical="center" indent="8"/>
    </xf>
    <xf numFmtId="0" fontId="10" fillId="35" borderId="12" xfId="0" applyFont="1" applyFill="1" applyBorder="1" applyAlignment="1">
      <alignment horizontal="left" vertical="center" indent="8"/>
    </xf>
    <xf numFmtId="0" fontId="9" fillId="35" borderId="12" xfId="0" applyFont="1" applyFill="1" applyBorder="1" applyAlignment="1">
      <alignment horizontal="left" vertical="center" indent="8"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61" fillId="11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wrapText="1"/>
    </xf>
    <xf numFmtId="0" fontId="0" fillId="0" borderId="0" xfId="0" applyAlignment="1">
      <alignment wrapText="1"/>
    </xf>
    <xf numFmtId="0" fontId="57" fillId="37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9" fillId="37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57" fillId="37" borderId="14" xfId="0" applyFont="1" applyFill="1" applyBorder="1" applyAlignment="1">
      <alignment horizontal="center" vertical="center" wrapText="1"/>
    </xf>
    <xf numFmtId="0" fontId="57" fillId="37" borderId="15" xfId="0" applyFont="1" applyFill="1" applyBorder="1" applyAlignment="1">
      <alignment horizontal="center" vertical="center" wrapText="1"/>
    </xf>
    <xf numFmtId="0" fontId="57" fillId="37" borderId="16" xfId="0" applyFont="1" applyFill="1" applyBorder="1" applyAlignment="1">
      <alignment horizontal="center" vertical="center" wrapText="1"/>
    </xf>
    <xf numFmtId="0" fontId="9" fillId="38" borderId="12" xfId="0" applyFont="1" applyFill="1" applyBorder="1" applyAlignment="1">
      <alignment horizontal="left" vertical="center" indent="8"/>
    </xf>
    <xf numFmtId="0" fontId="9" fillId="38" borderId="12" xfId="0" applyFont="1" applyFill="1" applyBorder="1" applyAlignment="1">
      <alignment horizontal="left" vertical="center" wrapText="1" indent="8"/>
    </xf>
    <xf numFmtId="0" fontId="10" fillId="38" borderId="12" xfId="0" applyFont="1" applyFill="1" applyBorder="1" applyAlignment="1">
      <alignment horizontal="left" vertical="center" indent="8"/>
    </xf>
    <xf numFmtId="4" fontId="9" fillId="38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4" fontId="37" fillId="37" borderId="10" xfId="0" applyNumberFormat="1" applyFont="1" applyFill="1" applyBorder="1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TableStyleLight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4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  <cellStyle name="常规_WOODALU.FURNITURE" xfId="66"/>
  </cellStyles>
  <tableStyles count="0" defaultTableStyle="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Relationship Id="rId21" Type="http://schemas.openxmlformats.org/officeDocument/2006/relationships/image" Target="../media/image21.jpeg" /><Relationship Id="rId22" Type="http://schemas.openxmlformats.org/officeDocument/2006/relationships/image" Target="../media/image22.jpeg" /><Relationship Id="rId23" Type="http://schemas.openxmlformats.org/officeDocument/2006/relationships/image" Target="../media/image23.jpeg" /><Relationship Id="rId24" Type="http://schemas.openxmlformats.org/officeDocument/2006/relationships/image" Target="../media/image24.jpeg" /><Relationship Id="rId25" Type="http://schemas.openxmlformats.org/officeDocument/2006/relationships/image" Target="../media/image25.jpeg" /><Relationship Id="rId26" Type="http://schemas.openxmlformats.org/officeDocument/2006/relationships/image" Target="../media/image26.jpeg" /><Relationship Id="rId27" Type="http://schemas.openxmlformats.org/officeDocument/2006/relationships/image" Target="../media/image27.jpeg" /><Relationship Id="rId28" Type="http://schemas.openxmlformats.org/officeDocument/2006/relationships/image" Target="../media/image28.jpeg" /><Relationship Id="rId29" Type="http://schemas.openxmlformats.org/officeDocument/2006/relationships/image" Target="../media/image29.jpeg" /><Relationship Id="rId30" Type="http://schemas.openxmlformats.org/officeDocument/2006/relationships/image" Target="../media/image30.jpeg" /><Relationship Id="rId31" Type="http://schemas.openxmlformats.org/officeDocument/2006/relationships/image" Target="../media/image31.jpeg" /><Relationship Id="rId32" Type="http://schemas.openxmlformats.org/officeDocument/2006/relationships/image" Target="../media/image32.jpeg" /><Relationship Id="rId33" Type="http://schemas.openxmlformats.org/officeDocument/2006/relationships/image" Target="../media/image33.jpeg" /><Relationship Id="rId34" Type="http://schemas.openxmlformats.org/officeDocument/2006/relationships/image" Target="../media/image34.jpeg" /><Relationship Id="rId35" Type="http://schemas.openxmlformats.org/officeDocument/2006/relationships/image" Target="../media/image35.jpeg" /><Relationship Id="rId36" Type="http://schemas.openxmlformats.org/officeDocument/2006/relationships/image" Target="../media/image36.jpeg" /><Relationship Id="rId37" Type="http://schemas.openxmlformats.org/officeDocument/2006/relationships/image" Target="../media/image37.jpeg" /><Relationship Id="rId38" Type="http://schemas.openxmlformats.org/officeDocument/2006/relationships/image" Target="../media/image38.jpeg" /><Relationship Id="rId39" Type="http://schemas.openxmlformats.org/officeDocument/2006/relationships/image" Target="../media/image39.jpeg" /><Relationship Id="rId40" Type="http://schemas.openxmlformats.org/officeDocument/2006/relationships/image" Target="../media/image40.jpeg" /><Relationship Id="rId41" Type="http://schemas.openxmlformats.org/officeDocument/2006/relationships/image" Target="../media/image41.jpeg" /><Relationship Id="rId42" Type="http://schemas.openxmlformats.org/officeDocument/2006/relationships/image" Target="../media/image42.jpeg" /><Relationship Id="rId43" Type="http://schemas.openxmlformats.org/officeDocument/2006/relationships/image" Target="../media/image43.jpeg" /><Relationship Id="rId44" Type="http://schemas.openxmlformats.org/officeDocument/2006/relationships/image" Target="../media/image44.jpeg" /><Relationship Id="rId45" Type="http://schemas.openxmlformats.org/officeDocument/2006/relationships/image" Target="../media/image45.jpeg" /><Relationship Id="rId46" Type="http://schemas.openxmlformats.org/officeDocument/2006/relationships/image" Target="../media/image46.jpeg" /><Relationship Id="rId47" Type="http://schemas.openxmlformats.org/officeDocument/2006/relationships/image" Target="../media/image47.jpeg" /><Relationship Id="rId48" Type="http://schemas.openxmlformats.org/officeDocument/2006/relationships/image" Target="../media/image48.jpeg" /><Relationship Id="rId49" Type="http://schemas.openxmlformats.org/officeDocument/2006/relationships/image" Target="../media/image49.jpeg" /><Relationship Id="rId50" Type="http://schemas.openxmlformats.org/officeDocument/2006/relationships/image" Target="../media/image50.jpeg" /><Relationship Id="rId51" Type="http://schemas.openxmlformats.org/officeDocument/2006/relationships/image" Target="../media/image51.jpeg" /><Relationship Id="rId52" Type="http://schemas.openxmlformats.org/officeDocument/2006/relationships/image" Target="../media/image52.jpeg" /><Relationship Id="rId53" Type="http://schemas.openxmlformats.org/officeDocument/2006/relationships/image" Target="../media/image53.jpeg" /><Relationship Id="rId54" Type="http://schemas.openxmlformats.org/officeDocument/2006/relationships/image" Target="../media/image54.jpeg" /><Relationship Id="rId55" Type="http://schemas.openxmlformats.org/officeDocument/2006/relationships/image" Target="../media/image55.jpeg" /><Relationship Id="rId56" Type="http://schemas.openxmlformats.org/officeDocument/2006/relationships/image" Target="../media/image56.jpeg" /><Relationship Id="rId57" Type="http://schemas.openxmlformats.org/officeDocument/2006/relationships/image" Target="../media/image57.jpeg" /><Relationship Id="rId58" Type="http://schemas.openxmlformats.org/officeDocument/2006/relationships/image" Target="../media/image58.jpeg" /><Relationship Id="rId59" Type="http://schemas.openxmlformats.org/officeDocument/2006/relationships/image" Target="../media/image59.jpeg" /><Relationship Id="rId60" Type="http://schemas.openxmlformats.org/officeDocument/2006/relationships/image" Target="../media/image60.jpeg" /><Relationship Id="rId61" Type="http://schemas.openxmlformats.org/officeDocument/2006/relationships/image" Target="../media/image61.jpeg" /><Relationship Id="rId62" Type="http://schemas.openxmlformats.org/officeDocument/2006/relationships/image" Target="../media/image62.jpeg" /><Relationship Id="rId63" Type="http://schemas.openxmlformats.org/officeDocument/2006/relationships/image" Target="../media/image63.jpeg" /><Relationship Id="rId64" Type="http://schemas.openxmlformats.org/officeDocument/2006/relationships/image" Target="../media/image64.jpeg" /><Relationship Id="rId65" Type="http://schemas.openxmlformats.org/officeDocument/2006/relationships/image" Target="../media/image65.jpeg" /><Relationship Id="rId66" Type="http://schemas.openxmlformats.org/officeDocument/2006/relationships/image" Target="../media/image66.jpeg" /><Relationship Id="rId67" Type="http://schemas.openxmlformats.org/officeDocument/2006/relationships/image" Target="../media/image67.jpeg" /><Relationship Id="rId68" Type="http://schemas.openxmlformats.org/officeDocument/2006/relationships/image" Target="../media/image6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180975</xdr:colOff>
      <xdr:row>73</xdr:row>
      <xdr:rowOff>28575</xdr:rowOff>
    </xdr:from>
    <xdr:to>
      <xdr:col>2</xdr:col>
      <xdr:colOff>685800</xdr:colOff>
      <xdr:row>73</xdr:row>
      <xdr:rowOff>552450</xdr:rowOff>
    </xdr:to>
    <xdr:pic>
      <xdr:nvPicPr>
        <xdr:cNvPr id="1" name="Рисунок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81200" y="35861625"/>
          <a:ext cx="5048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75</xdr:row>
      <xdr:rowOff>76200</xdr:rowOff>
    </xdr:from>
    <xdr:to>
      <xdr:col>2</xdr:col>
      <xdr:colOff>676275</xdr:colOff>
      <xdr:row>75</xdr:row>
      <xdr:rowOff>533400</xdr:rowOff>
    </xdr:to>
    <xdr:pic>
      <xdr:nvPicPr>
        <xdr:cNvPr id="2" name="Рисунок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0" y="37052250"/>
          <a:ext cx="476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26</xdr:row>
      <xdr:rowOff>47625</xdr:rowOff>
    </xdr:from>
    <xdr:to>
      <xdr:col>2</xdr:col>
      <xdr:colOff>790575</xdr:colOff>
      <xdr:row>26</xdr:row>
      <xdr:rowOff>533400</xdr:rowOff>
    </xdr:to>
    <xdr:pic>
      <xdr:nvPicPr>
        <xdr:cNvPr id="3" name="Рисунок 2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9658350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21</xdr:row>
      <xdr:rowOff>9525</xdr:rowOff>
    </xdr:from>
    <xdr:to>
      <xdr:col>2</xdr:col>
      <xdr:colOff>561975</xdr:colOff>
      <xdr:row>21</xdr:row>
      <xdr:rowOff>647700</xdr:rowOff>
    </xdr:to>
    <xdr:pic>
      <xdr:nvPicPr>
        <xdr:cNvPr id="4" name="Рисунок 2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114550" y="6867525"/>
          <a:ext cx="247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314325</xdr:colOff>
      <xdr:row>22</xdr:row>
      <xdr:rowOff>9525</xdr:rowOff>
    </xdr:from>
    <xdr:to>
      <xdr:col>2</xdr:col>
      <xdr:colOff>561975</xdr:colOff>
      <xdr:row>22</xdr:row>
      <xdr:rowOff>647700</xdr:rowOff>
    </xdr:to>
    <xdr:pic>
      <xdr:nvPicPr>
        <xdr:cNvPr id="5" name="Рисунок 2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14550" y="7515225"/>
          <a:ext cx="2476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27</xdr:row>
      <xdr:rowOff>28575</xdr:rowOff>
    </xdr:from>
    <xdr:to>
      <xdr:col>2</xdr:col>
      <xdr:colOff>790575</xdr:colOff>
      <xdr:row>27</xdr:row>
      <xdr:rowOff>523875</xdr:rowOff>
    </xdr:to>
    <xdr:pic>
      <xdr:nvPicPr>
        <xdr:cNvPr id="6" name="Рисунок 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57375" y="10210800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28</xdr:row>
      <xdr:rowOff>47625</xdr:rowOff>
    </xdr:from>
    <xdr:to>
      <xdr:col>2</xdr:col>
      <xdr:colOff>781050</xdr:colOff>
      <xdr:row>28</xdr:row>
      <xdr:rowOff>533400</xdr:rowOff>
    </xdr:to>
    <xdr:pic>
      <xdr:nvPicPr>
        <xdr:cNvPr id="7" name="Рисунок 3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847850" y="10801350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29</xdr:row>
      <xdr:rowOff>47625</xdr:rowOff>
    </xdr:from>
    <xdr:to>
      <xdr:col>2</xdr:col>
      <xdr:colOff>800100</xdr:colOff>
      <xdr:row>29</xdr:row>
      <xdr:rowOff>533400</xdr:rowOff>
    </xdr:to>
    <xdr:pic>
      <xdr:nvPicPr>
        <xdr:cNvPr id="8" name="Рисунок 3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866900" y="11372850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30</xdr:row>
      <xdr:rowOff>38100</xdr:rowOff>
    </xdr:from>
    <xdr:to>
      <xdr:col>2</xdr:col>
      <xdr:colOff>790575</xdr:colOff>
      <xdr:row>30</xdr:row>
      <xdr:rowOff>533400</xdr:rowOff>
    </xdr:to>
    <xdr:pic>
      <xdr:nvPicPr>
        <xdr:cNvPr id="9" name="Рисунок 3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57375" y="11934825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34</xdr:row>
      <xdr:rowOff>47625</xdr:rowOff>
    </xdr:from>
    <xdr:to>
      <xdr:col>2</xdr:col>
      <xdr:colOff>800100</xdr:colOff>
      <xdr:row>34</xdr:row>
      <xdr:rowOff>533400</xdr:rowOff>
    </xdr:to>
    <xdr:pic>
      <xdr:nvPicPr>
        <xdr:cNvPr id="10" name="Рисунок 3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866900" y="14230350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35</xdr:row>
      <xdr:rowOff>57150</xdr:rowOff>
    </xdr:from>
    <xdr:to>
      <xdr:col>2</xdr:col>
      <xdr:colOff>771525</xdr:colOff>
      <xdr:row>35</xdr:row>
      <xdr:rowOff>523875</xdr:rowOff>
    </xdr:to>
    <xdr:pic>
      <xdr:nvPicPr>
        <xdr:cNvPr id="11" name="Рисунок 34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905000" y="14811375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36</xdr:row>
      <xdr:rowOff>76200</xdr:rowOff>
    </xdr:from>
    <xdr:to>
      <xdr:col>2</xdr:col>
      <xdr:colOff>752475</xdr:colOff>
      <xdr:row>36</xdr:row>
      <xdr:rowOff>514350</xdr:rowOff>
    </xdr:to>
    <xdr:pic>
      <xdr:nvPicPr>
        <xdr:cNvPr id="12" name="Рисунок 3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914525" y="1540192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65</xdr:row>
      <xdr:rowOff>38100</xdr:rowOff>
    </xdr:from>
    <xdr:to>
      <xdr:col>2</xdr:col>
      <xdr:colOff>714375</xdr:colOff>
      <xdr:row>65</xdr:row>
      <xdr:rowOff>666750</xdr:rowOff>
    </xdr:to>
    <xdr:pic>
      <xdr:nvPicPr>
        <xdr:cNvPr id="13" name="Рисунок 36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1962150" y="317468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66</xdr:row>
      <xdr:rowOff>38100</xdr:rowOff>
    </xdr:from>
    <xdr:to>
      <xdr:col>2</xdr:col>
      <xdr:colOff>676275</xdr:colOff>
      <xdr:row>66</xdr:row>
      <xdr:rowOff>666750</xdr:rowOff>
    </xdr:to>
    <xdr:pic>
      <xdr:nvPicPr>
        <xdr:cNvPr id="14" name="Рисунок 37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981200" y="32442150"/>
          <a:ext cx="4953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219075</xdr:colOff>
      <xdr:row>24</xdr:row>
      <xdr:rowOff>19050</xdr:rowOff>
    </xdr:from>
    <xdr:to>
      <xdr:col>2</xdr:col>
      <xdr:colOff>647700</xdr:colOff>
      <xdr:row>24</xdr:row>
      <xdr:rowOff>628650</xdr:rowOff>
    </xdr:to>
    <xdr:pic>
      <xdr:nvPicPr>
        <xdr:cNvPr id="15" name="Рисунок 38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019300" y="8820150"/>
          <a:ext cx="4286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209550</xdr:colOff>
      <xdr:row>23</xdr:row>
      <xdr:rowOff>104775</xdr:rowOff>
    </xdr:from>
    <xdr:to>
      <xdr:col>2</xdr:col>
      <xdr:colOff>666750</xdr:colOff>
      <xdr:row>23</xdr:row>
      <xdr:rowOff>552450</xdr:rowOff>
    </xdr:to>
    <xdr:pic>
      <xdr:nvPicPr>
        <xdr:cNvPr id="16" name="Рисунок 3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09775" y="8258175"/>
          <a:ext cx="4572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32</xdr:row>
      <xdr:rowOff>47625</xdr:rowOff>
    </xdr:from>
    <xdr:to>
      <xdr:col>2</xdr:col>
      <xdr:colOff>800100</xdr:colOff>
      <xdr:row>32</xdr:row>
      <xdr:rowOff>542925</xdr:rowOff>
    </xdr:to>
    <xdr:pic>
      <xdr:nvPicPr>
        <xdr:cNvPr id="17" name="Рисунок 40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1866900" y="13087350"/>
          <a:ext cx="7334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33</xdr:row>
      <xdr:rowOff>47625</xdr:rowOff>
    </xdr:from>
    <xdr:to>
      <xdr:col>2</xdr:col>
      <xdr:colOff>800100</xdr:colOff>
      <xdr:row>33</xdr:row>
      <xdr:rowOff>533400</xdr:rowOff>
    </xdr:to>
    <xdr:pic>
      <xdr:nvPicPr>
        <xdr:cNvPr id="18" name="Рисунок 41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866900" y="13658850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31</xdr:row>
      <xdr:rowOff>47625</xdr:rowOff>
    </xdr:from>
    <xdr:to>
      <xdr:col>2</xdr:col>
      <xdr:colOff>800100</xdr:colOff>
      <xdr:row>31</xdr:row>
      <xdr:rowOff>533400</xdr:rowOff>
    </xdr:to>
    <xdr:pic>
      <xdr:nvPicPr>
        <xdr:cNvPr id="19" name="Рисунок 42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866900" y="12515850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38</xdr:row>
      <xdr:rowOff>57150</xdr:rowOff>
    </xdr:from>
    <xdr:to>
      <xdr:col>2</xdr:col>
      <xdr:colOff>809625</xdr:colOff>
      <xdr:row>38</xdr:row>
      <xdr:rowOff>542925</xdr:rowOff>
    </xdr:to>
    <xdr:pic>
      <xdr:nvPicPr>
        <xdr:cNvPr id="20" name="Рисунок 4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876425" y="16525875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42</xdr:row>
      <xdr:rowOff>57150</xdr:rowOff>
    </xdr:from>
    <xdr:to>
      <xdr:col>2</xdr:col>
      <xdr:colOff>809625</xdr:colOff>
      <xdr:row>42</xdr:row>
      <xdr:rowOff>542925</xdr:rowOff>
    </xdr:to>
    <xdr:pic>
      <xdr:nvPicPr>
        <xdr:cNvPr id="21" name="Рисунок 4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876425" y="18402300"/>
          <a:ext cx="7334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45</xdr:row>
      <xdr:rowOff>133350</xdr:rowOff>
    </xdr:from>
    <xdr:to>
      <xdr:col>2</xdr:col>
      <xdr:colOff>828675</xdr:colOff>
      <xdr:row>45</xdr:row>
      <xdr:rowOff>476250</xdr:rowOff>
    </xdr:to>
    <xdr:pic>
      <xdr:nvPicPr>
        <xdr:cNvPr id="22" name="Рисунок 46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828800" y="20193000"/>
          <a:ext cx="8001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47</xdr:row>
      <xdr:rowOff>38100</xdr:rowOff>
    </xdr:from>
    <xdr:to>
      <xdr:col>2</xdr:col>
      <xdr:colOff>628650</xdr:colOff>
      <xdr:row>47</xdr:row>
      <xdr:rowOff>590550</xdr:rowOff>
    </xdr:to>
    <xdr:pic>
      <xdr:nvPicPr>
        <xdr:cNvPr id="23" name="Рисунок 47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047875" y="21288375"/>
          <a:ext cx="3810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46</xdr:row>
      <xdr:rowOff>38100</xdr:rowOff>
    </xdr:from>
    <xdr:to>
      <xdr:col>2</xdr:col>
      <xdr:colOff>619125</xdr:colOff>
      <xdr:row>46</xdr:row>
      <xdr:rowOff>581025</xdr:rowOff>
    </xdr:to>
    <xdr:pic>
      <xdr:nvPicPr>
        <xdr:cNvPr id="24" name="Рисунок 48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038350" y="20669250"/>
          <a:ext cx="381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50</xdr:row>
      <xdr:rowOff>28575</xdr:rowOff>
    </xdr:from>
    <xdr:to>
      <xdr:col>2</xdr:col>
      <xdr:colOff>666750</xdr:colOff>
      <xdr:row>50</xdr:row>
      <xdr:rowOff>647700</xdr:rowOff>
    </xdr:to>
    <xdr:pic>
      <xdr:nvPicPr>
        <xdr:cNvPr id="25" name="Рисунок 4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047875" y="22717125"/>
          <a:ext cx="4191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238125</xdr:colOff>
      <xdr:row>49</xdr:row>
      <xdr:rowOff>28575</xdr:rowOff>
    </xdr:from>
    <xdr:to>
      <xdr:col>2</xdr:col>
      <xdr:colOff>628650</xdr:colOff>
      <xdr:row>49</xdr:row>
      <xdr:rowOff>590550</xdr:rowOff>
    </xdr:to>
    <xdr:pic>
      <xdr:nvPicPr>
        <xdr:cNvPr id="26" name="Рисунок 50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038350" y="22059900"/>
          <a:ext cx="3905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55</xdr:row>
      <xdr:rowOff>47625</xdr:rowOff>
    </xdr:from>
    <xdr:to>
      <xdr:col>2</xdr:col>
      <xdr:colOff>762000</xdr:colOff>
      <xdr:row>55</xdr:row>
      <xdr:rowOff>600075</xdr:rowOff>
    </xdr:to>
    <xdr:pic>
      <xdr:nvPicPr>
        <xdr:cNvPr id="27" name="Рисунок 5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1895475" y="25765125"/>
          <a:ext cx="6667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57</xdr:row>
      <xdr:rowOff>104775</xdr:rowOff>
    </xdr:from>
    <xdr:to>
      <xdr:col>2</xdr:col>
      <xdr:colOff>809625</xdr:colOff>
      <xdr:row>57</xdr:row>
      <xdr:rowOff>476250</xdr:rowOff>
    </xdr:to>
    <xdr:pic>
      <xdr:nvPicPr>
        <xdr:cNvPr id="28" name="Рисунок 52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838325" y="27136725"/>
          <a:ext cx="771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54</xdr:row>
      <xdr:rowOff>114300</xdr:rowOff>
    </xdr:from>
    <xdr:to>
      <xdr:col>2</xdr:col>
      <xdr:colOff>800100</xdr:colOff>
      <xdr:row>54</xdr:row>
      <xdr:rowOff>495300</xdr:rowOff>
    </xdr:to>
    <xdr:pic>
      <xdr:nvPicPr>
        <xdr:cNvPr id="29" name="Рисунок 53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1866900" y="25260300"/>
          <a:ext cx="7334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51</xdr:row>
      <xdr:rowOff>38100</xdr:rowOff>
    </xdr:from>
    <xdr:to>
      <xdr:col>2</xdr:col>
      <xdr:colOff>752475</xdr:colOff>
      <xdr:row>51</xdr:row>
      <xdr:rowOff>628650</xdr:rowOff>
    </xdr:to>
    <xdr:pic>
      <xdr:nvPicPr>
        <xdr:cNvPr id="30" name="Рисунок 5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895475" y="23383875"/>
          <a:ext cx="6572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52</xdr:row>
      <xdr:rowOff>28575</xdr:rowOff>
    </xdr:from>
    <xdr:to>
      <xdr:col>2</xdr:col>
      <xdr:colOff>800100</xdr:colOff>
      <xdr:row>52</xdr:row>
      <xdr:rowOff>552450</xdr:rowOff>
    </xdr:to>
    <xdr:pic>
      <xdr:nvPicPr>
        <xdr:cNvPr id="31" name="Рисунок 55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1866900" y="24031575"/>
          <a:ext cx="7334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53</xdr:row>
      <xdr:rowOff>114300</xdr:rowOff>
    </xdr:from>
    <xdr:to>
      <xdr:col>2</xdr:col>
      <xdr:colOff>790575</xdr:colOff>
      <xdr:row>53</xdr:row>
      <xdr:rowOff>476250</xdr:rowOff>
    </xdr:to>
    <xdr:pic>
      <xdr:nvPicPr>
        <xdr:cNvPr id="32" name="Рисунок 56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857375" y="24688800"/>
          <a:ext cx="733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56</xdr:row>
      <xdr:rowOff>47625</xdr:rowOff>
    </xdr:from>
    <xdr:to>
      <xdr:col>2</xdr:col>
      <xdr:colOff>647700</xdr:colOff>
      <xdr:row>56</xdr:row>
      <xdr:rowOff>628650</xdr:rowOff>
    </xdr:to>
    <xdr:pic>
      <xdr:nvPicPr>
        <xdr:cNvPr id="33" name="Рисунок 5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28825" y="26422350"/>
          <a:ext cx="41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81</xdr:row>
      <xdr:rowOff>38100</xdr:rowOff>
    </xdr:from>
    <xdr:to>
      <xdr:col>2</xdr:col>
      <xdr:colOff>704850</xdr:colOff>
      <xdr:row>81</xdr:row>
      <xdr:rowOff>742950</xdr:rowOff>
    </xdr:to>
    <xdr:pic>
      <xdr:nvPicPr>
        <xdr:cNvPr id="34" name="Рисунок 5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895475" y="40871775"/>
          <a:ext cx="609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82</xdr:row>
      <xdr:rowOff>28575</xdr:rowOff>
    </xdr:from>
    <xdr:to>
      <xdr:col>2</xdr:col>
      <xdr:colOff>752475</xdr:colOff>
      <xdr:row>82</xdr:row>
      <xdr:rowOff>762000</xdr:rowOff>
    </xdr:to>
    <xdr:pic>
      <xdr:nvPicPr>
        <xdr:cNvPr id="35" name="Рисунок 60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1971675" y="41643300"/>
          <a:ext cx="5810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87</xdr:row>
      <xdr:rowOff>28575</xdr:rowOff>
    </xdr:from>
    <xdr:to>
      <xdr:col>2</xdr:col>
      <xdr:colOff>723900</xdr:colOff>
      <xdr:row>87</xdr:row>
      <xdr:rowOff>542925</xdr:rowOff>
    </xdr:to>
    <xdr:pic>
      <xdr:nvPicPr>
        <xdr:cNvPr id="36" name="Рисунок 61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971675" y="44929425"/>
          <a:ext cx="5524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47625</xdr:colOff>
      <xdr:row>88</xdr:row>
      <xdr:rowOff>38100</xdr:rowOff>
    </xdr:from>
    <xdr:to>
      <xdr:col>2</xdr:col>
      <xdr:colOff>828675</xdr:colOff>
      <xdr:row>88</xdr:row>
      <xdr:rowOff>552450</xdr:rowOff>
    </xdr:to>
    <xdr:pic>
      <xdr:nvPicPr>
        <xdr:cNvPr id="37" name="Рисунок 62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1847850" y="45510450"/>
          <a:ext cx="7810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57150</xdr:colOff>
      <xdr:row>43</xdr:row>
      <xdr:rowOff>85725</xdr:rowOff>
    </xdr:from>
    <xdr:to>
      <xdr:col>2</xdr:col>
      <xdr:colOff>828675</xdr:colOff>
      <xdr:row>43</xdr:row>
      <xdr:rowOff>476250</xdr:rowOff>
    </xdr:to>
    <xdr:pic>
      <xdr:nvPicPr>
        <xdr:cNvPr id="38" name="Рисунок 63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857375" y="19002375"/>
          <a:ext cx="7715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66675</xdr:colOff>
      <xdr:row>44</xdr:row>
      <xdr:rowOff>104775</xdr:rowOff>
    </xdr:from>
    <xdr:to>
      <xdr:col>2</xdr:col>
      <xdr:colOff>800100</xdr:colOff>
      <xdr:row>44</xdr:row>
      <xdr:rowOff>514350</xdr:rowOff>
    </xdr:to>
    <xdr:pic>
      <xdr:nvPicPr>
        <xdr:cNvPr id="39" name="Рисунок 6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1866900" y="19592925"/>
          <a:ext cx="7334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41</xdr:row>
      <xdr:rowOff>114300</xdr:rowOff>
    </xdr:from>
    <xdr:to>
      <xdr:col>2</xdr:col>
      <xdr:colOff>847725</xdr:colOff>
      <xdr:row>41</xdr:row>
      <xdr:rowOff>504825</xdr:rowOff>
    </xdr:to>
    <xdr:pic>
      <xdr:nvPicPr>
        <xdr:cNvPr id="40" name="Рисунок 65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828800" y="17887950"/>
          <a:ext cx="819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</xdr:colOff>
      <xdr:row>40</xdr:row>
      <xdr:rowOff>85725</xdr:rowOff>
    </xdr:from>
    <xdr:to>
      <xdr:col>2</xdr:col>
      <xdr:colOff>838200</xdr:colOff>
      <xdr:row>40</xdr:row>
      <xdr:rowOff>476250</xdr:rowOff>
    </xdr:to>
    <xdr:pic>
      <xdr:nvPicPr>
        <xdr:cNvPr id="41" name="Рисунок 66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1819275" y="17287875"/>
          <a:ext cx="8191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72</xdr:row>
      <xdr:rowOff>95250</xdr:rowOff>
    </xdr:from>
    <xdr:to>
      <xdr:col>2</xdr:col>
      <xdr:colOff>752475</xdr:colOff>
      <xdr:row>72</xdr:row>
      <xdr:rowOff>523875</xdr:rowOff>
    </xdr:to>
    <xdr:pic>
      <xdr:nvPicPr>
        <xdr:cNvPr id="42" name="Рисунок 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905000" y="35356800"/>
          <a:ext cx="6477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74</xdr:row>
      <xdr:rowOff>47625</xdr:rowOff>
    </xdr:from>
    <xdr:to>
      <xdr:col>2</xdr:col>
      <xdr:colOff>704850</xdr:colOff>
      <xdr:row>74</xdr:row>
      <xdr:rowOff>542925</xdr:rowOff>
    </xdr:to>
    <xdr:pic>
      <xdr:nvPicPr>
        <xdr:cNvPr id="43" name="Рисунок 6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90725" y="36452175"/>
          <a:ext cx="5143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59</xdr:row>
      <xdr:rowOff>28575</xdr:rowOff>
    </xdr:from>
    <xdr:to>
      <xdr:col>2</xdr:col>
      <xdr:colOff>571500</xdr:colOff>
      <xdr:row>59</xdr:row>
      <xdr:rowOff>742950</xdr:rowOff>
    </xdr:to>
    <xdr:pic>
      <xdr:nvPicPr>
        <xdr:cNvPr id="44" name="Рисунок 69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057400" y="27793950"/>
          <a:ext cx="314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60</xdr:row>
      <xdr:rowOff>28575</xdr:rowOff>
    </xdr:from>
    <xdr:to>
      <xdr:col>2</xdr:col>
      <xdr:colOff>590550</xdr:colOff>
      <xdr:row>60</xdr:row>
      <xdr:rowOff>742950</xdr:rowOff>
    </xdr:to>
    <xdr:pic>
      <xdr:nvPicPr>
        <xdr:cNvPr id="45" name="Рисунок 70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2076450" y="28565475"/>
          <a:ext cx="314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62</xdr:row>
      <xdr:rowOff>28575</xdr:rowOff>
    </xdr:from>
    <xdr:to>
      <xdr:col>2</xdr:col>
      <xdr:colOff>600075</xdr:colOff>
      <xdr:row>62</xdr:row>
      <xdr:rowOff>742950</xdr:rowOff>
    </xdr:to>
    <xdr:pic>
      <xdr:nvPicPr>
        <xdr:cNvPr id="46" name="Рисунок 73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066925" y="30108525"/>
          <a:ext cx="3333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276225</xdr:colOff>
      <xdr:row>61</xdr:row>
      <xdr:rowOff>38100</xdr:rowOff>
    </xdr:from>
    <xdr:to>
      <xdr:col>2</xdr:col>
      <xdr:colOff>590550</xdr:colOff>
      <xdr:row>61</xdr:row>
      <xdr:rowOff>752475</xdr:rowOff>
    </xdr:to>
    <xdr:pic>
      <xdr:nvPicPr>
        <xdr:cNvPr id="47" name="Рисунок 74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076450" y="29346525"/>
          <a:ext cx="3143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161925</xdr:colOff>
      <xdr:row>80</xdr:row>
      <xdr:rowOff>66675</xdr:rowOff>
    </xdr:from>
    <xdr:to>
      <xdr:col>2</xdr:col>
      <xdr:colOff>685800</xdr:colOff>
      <xdr:row>80</xdr:row>
      <xdr:rowOff>762000</xdr:rowOff>
    </xdr:to>
    <xdr:pic>
      <xdr:nvPicPr>
        <xdr:cNvPr id="48" name="Рисунок 76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1962150" y="40119300"/>
          <a:ext cx="5238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71</xdr:row>
      <xdr:rowOff>28575</xdr:rowOff>
    </xdr:from>
    <xdr:to>
      <xdr:col>2</xdr:col>
      <xdr:colOff>714375</xdr:colOff>
      <xdr:row>71</xdr:row>
      <xdr:rowOff>561975</xdr:rowOff>
    </xdr:to>
    <xdr:pic>
      <xdr:nvPicPr>
        <xdr:cNvPr id="49" name="Рисунок 7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981200" y="3471862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83</xdr:row>
      <xdr:rowOff>85725</xdr:rowOff>
    </xdr:from>
    <xdr:to>
      <xdr:col>2</xdr:col>
      <xdr:colOff>685800</xdr:colOff>
      <xdr:row>83</xdr:row>
      <xdr:rowOff>742950</xdr:rowOff>
    </xdr:to>
    <xdr:pic>
      <xdr:nvPicPr>
        <xdr:cNvPr id="50" name="Рисунок 7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1981200" y="42481500"/>
          <a:ext cx="5048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78</xdr:row>
      <xdr:rowOff>66675</xdr:rowOff>
    </xdr:from>
    <xdr:to>
      <xdr:col>2</xdr:col>
      <xdr:colOff>704850</xdr:colOff>
      <xdr:row>78</xdr:row>
      <xdr:rowOff>752475</xdr:rowOff>
    </xdr:to>
    <xdr:pic>
      <xdr:nvPicPr>
        <xdr:cNvPr id="51" name="Рисунок 81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000250" y="38557200"/>
          <a:ext cx="5048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84</xdr:row>
      <xdr:rowOff>85725</xdr:rowOff>
    </xdr:from>
    <xdr:to>
      <xdr:col>2</xdr:col>
      <xdr:colOff>695325</xdr:colOff>
      <xdr:row>84</xdr:row>
      <xdr:rowOff>723900</xdr:rowOff>
    </xdr:to>
    <xdr:pic>
      <xdr:nvPicPr>
        <xdr:cNvPr id="52" name="Рисунок 8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1943100" y="43262550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76200</xdr:colOff>
      <xdr:row>85</xdr:row>
      <xdr:rowOff>76200</xdr:rowOff>
    </xdr:from>
    <xdr:to>
      <xdr:col>2</xdr:col>
      <xdr:colOff>752475</xdr:colOff>
      <xdr:row>85</xdr:row>
      <xdr:rowOff>723900</xdr:rowOff>
    </xdr:to>
    <xdr:pic>
      <xdr:nvPicPr>
        <xdr:cNvPr id="53" name="Рисунок 83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876425" y="44034075"/>
          <a:ext cx="6762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77</xdr:row>
      <xdr:rowOff>133350</xdr:rowOff>
    </xdr:from>
    <xdr:to>
      <xdr:col>2</xdr:col>
      <xdr:colOff>704850</xdr:colOff>
      <xdr:row>77</xdr:row>
      <xdr:rowOff>676275</xdr:rowOff>
    </xdr:to>
    <xdr:pic>
      <xdr:nvPicPr>
        <xdr:cNvPr id="54" name="Рисунок 6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1943100" y="37842825"/>
          <a:ext cx="5619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38100</xdr:colOff>
      <xdr:row>0</xdr:row>
      <xdr:rowOff>19050</xdr:rowOff>
    </xdr:from>
    <xdr:to>
      <xdr:col>12</xdr:col>
      <xdr:colOff>552450</xdr:colOff>
      <xdr:row>6</xdr:row>
      <xdr:rowOff>28575</xdr:rowOff>
    </xdr:to>
    <xdr:pic>
      <xdr:nvPicPr>
        <xdr:cNvPr id="55" name="Рисунок 5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4886325" y="19050"/>
          <a:ext cx="11620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79</xdr:row>
      <xdr:rowOff>57150</xdr:rowOff>
    </xdr:from>
    <xdr:to>
      <xdr:col>2</xdr:col>
      <xdr:colOff>704850</xdr:colOff>
      <xdr:row>79</xdr:row>
      <xdr:rowOff>762000</xdr:rowOff>
    </xdr:to>
    <xdr:pic>
      <xdr:nvPicPr>
        <xdr:cNvPr id="56" name="Рисунок 44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1990725" y="39328725"/>
          <a:ext cx="514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38100</xdr:colOff>
      <xdr:row>68</xdr:row>
      <xdr:rowOff>104775</xdr:rowOff>
    </xdr:from>
    <xdr:to>
      <xdr:col>2</xdr:col>
      <xdr:colOff>828675</xdr:colOff>
      <xdr:row>68</xdr:row>
      <xdr:rowOff>619125</xdr:rowOff>
    </xdr:to>
    <xdr:pic>
      <xdr:nvPicPr>
        <xdr:cNvPr id="57" name="Рисунок 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838325" y="33366075"/>
          <a:ext cx="790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70</xdr:row>
      <xdr:rowOff>28575</xdr:rowOff>
    </xdr:from>
    <xdr:to>
      <xdr:col>2</xdr:col>
      <xdr:colOff>676275</xdr:colOff>
      <xdr:row>70</xdr:row>
      <xdr:rowOff>552450</xdr:rowOff>
    </xdr:to>
    <xdr:pic>
      <xdr:nvPicPr>
        <xdr:cNvPr id="58" name="Рисунок 1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047875" y="34147125"/>
          <a:ext cx="428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228600</xdr:colOff>
      <xdr:row>19</xdr:row>
      <xdr:rowOff>47625</xdr:rowOff>
    </xdr:from>
    <xdr:to>
      <xdr:col>2</xdr:col>
      <xdr:colOff>647700</xdr:colOff>
      <xdr:row>19</xdr:row>
      <xdr:rowOff>628650</xdr:rowOff>
    </xdr:to>
    <xdr:pic>
      <xdr:nvPicPr>
        <xdr:cNvPr id="59" name="Рисунок 57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028825" y="6096000"/>
          <a:ext cx="41910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114300</xdr:colOff>
      <xdr:row>91</xdr:row>
      <xdr:rowOff>28575</xdr:rowOff>
    </xdr:from>
    <xdr:to>
      <xdr:col>2</xdr:col>
      <xdr:colOff>762000</xdr:colOff>
      <xdr:row>91</xdr:row>
      <xdr:rowOff>552450</xdr:rowOff>
    </xdr:to>
    <xdr:pic>
      <xdr:nvPicPr>
        <xdr:cNvPr id="60" name="Рисунок 2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914525" y="46529625"/>
          <a:ext cx="6477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104775</xdr:colOff>
      <xdr:row>92</xdr:row>
      <xdr:rowOff>38100</xdr:rowOff>
    </xdr:from>
    <xdr:to>
      <xdr:col>2</xdr:col>
      <xdr:colOff>771525</xdr:colOff>
      <xdr:row>92</xdr:row>
      <xdr:rowOff>542925</xdr:rowOff>
    </xdr:to>
    <xdr:pic>
      <xdr:nvPicPr>
        <xdr:cNvPr id="61" name="Рисунок 4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1905000" y="47110650"/>
          <a:ext cx="6667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133350</xdr:colOff>
      <xdr:row>64</xdr:row>
      <xdr:rowOff>76200</xdr:rowOff>
    </xdr:from>
    <xdr:to>
      <xdr:col>2</xdr:col>
      <xdr:colOff>714375</xdr:colOff>
      <xdr:row>64</xdr:row>
      <xdr:rowOff>657225</xdr:rowOff>
    </xdr:to>
    <xdr:pic>
      <xdr:nvPicPr>
        <xdr:cNvPr id="62" name="Рисунок 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933575" y="31089600"/>
          <a:ext cx="5810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247650</xdr:colOff>
      <xdr:row>93</xdr:row>
      <xdr:rowOff>76200</xdr:rowOff>
    </xdr:from>
    <xdr:to>
      <xdr:col>2</xdr:col>
      <xdr:colOff>619125</xdr:colOff>
      <xdr:row>93</xdr:row>
      <xdr:rowOff>609600</xdr:rowOff>
    </xdr:to>
    <xdr:pic>
      <xdr:nvPicPr>
        <xdr:cNvPr id="63" name="Рисунок 4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047875" y="47720250"/>
          <a:ext cx="37147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94</xdr:row>
      <xdr:rowOff>19050</xdr:rowOff>
    </xdr:from>
    <xdr:to>
      <xdr:col>2</xdr:col>
      <xdr:colOff>600075</xdr:colOff>
      <xdr:row>94</xdr:row>
      <xdr:rowOff>638175</xdr:rowOff>
    </xdr:to>
    <xdr:pic>
      <xdr:nvPicPr>
        <xdr:cNvPr id="64" name="Рисунок 6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057400" y="48320325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37</xdr:row>
      <xdr:rowOff>104775</xdr:rowOff>
    </xdr:from>
    <xdr:to>
      <xdr:col>2</xdr:col>
      <xdr:colOff>723900</xdr:colOff>
      <xdr:row>37</xdr:row>
      <xdr:rowOff>457200</xdr:rowOff>
    </xdr:to>
    <xdr:pic>
      <xdr:nvPicPr>
        <xdr:cNvPr id="65" name="Рисунок 4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000250" y="16002000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133350</xdr:colOff>
      <xdr:row>15</xdr:row>
      <xdr:rowOff>38100</xdr:rowOff>
    </xdr:from>
    <xdr:to>
      <xdr:col>2</xdr:col>
      <xdr:colOff>752475</xdr:colOff>
      <xdr:row>15</xdr:row>
      <xdr:rowOff>657225</xdr:rowOff>
    </xdr:to>
    <xdr:pic>
      <xdr:nvPicPr>
        <xdr:cNvPr id="66" name="Рисунок 1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933575" y="3962400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16</xdr:row>
      <xdr:rowOff>38100</xdr:rowOff>
    </xdr:from>
    <xdr:to>
      <xdr:col>2</xdr:col>
      <xdr:colOff>704850</xdr:colOff>
      <xdr:row>16</xdr:row>
      <xdr:rowOff>657225</xdr:rowOff>
    </xdr:to>
    <xdr:pic>
      <xdr:nvPicPr>
        <xdr:cNvPr id="67" name="Рисунок 2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1962150" y="4657725"/>
          <a:ext cx="5429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17</xdr:row>
      <xdr:rowOff>66675</xdr:rowOff>
    </xdr:from>
    <xdr:to>
      <xdr:col>2</xdr:col>
      <xdr:colOff>695325</xdr:colOff>
      <xdr:row>17</xdr:row>
      <xdr:rowOff>533400</xdr:rowOff>
    </xdr:to>
    <xdr:pic>
      <xdr:nvPicPr>
        <xdr:cNvPr id="68" name="Рисунок 3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971675" y="5381625"/>
          <a:ext cx="5238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12</xdr:row>
      <xdr:rowOff>114300</xdr:rowOff>
    </xdr:from>
    <xdr:to>
      <xdr:col>2</xdr:col>
      <xdr:colOff>838200</xdr:colOff>
      <xdr:row>12</xdr:row>
      <xdr:rowOff>600075</xdr:rowOff>
    </xdr:to>
    <xdr:pic>
      <xdr:nvPicPr>
        <xdr:cNvPr id="69" name="Рисунок 4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1828800" y="2162175"/>
          <a:ext cx="809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28575</xdr:colOff>
      <xdr:row>13</xdr:row>
      <xdr:rowOff>76200</xdr:rowOff>
    </xdr:from>
    <xdr:to>
      <xdr:col>2</xdr:col>
      <xdr:colOff>828675</xdr:colOff>
      <xdr:row>13</xdr:row>
      <xdr:rowOff>504825</xdr:rowOff>
    </xdr:to>
    <xdr:pic>
      <xdr:nvPicPr>
        <xdr:cNvPr id="70" name="Рисунок 71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828800" y="2781300"/>
          <a:ext cx="800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266700</xdr:colOff>
      <xdr:row>14</xdr:row>
      <xdr:rowOff>142875</xdr:rowOff>
    </xdr:from>
    <xdr:to>
      <xdr:col>2</xdr:col>
      <xdr:colOff>628650</xdr:colOff>
      <xdr:row>14</xdr:row>
      <xdr:rowOff>495300</xdr:rowOff>
    </xdr:to>
    <xdr:pic>
      <xdr:nvPicPr>
        <xdr:cNvPr id="71" name="Рисунок 3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2066925" y="3419475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5"/>
  <sheetViews>
    <sheetView tabSelected="1" zoomScalePageLayoutView="0" workbookViewId="0" topLeftCell="A1">
      <pane ySplit="11" topLeftCell="A12" activePane="bottomLeft" state="frozen"/>
      <selection pane="topLeft" activeCell="A1" sqref="A1"/>
      <selection pane="bottomLeft" activeCell="L12" sqref="L12"/>
    </sheetView>
  </sheetViews>
  <sheetFormatPr defaultColWidth="9.140625" defaultRowHeight="15"/>
  <cols>
    <col min="1" max="1" width="17.8515625" style="1" customWidth="1"/>
    <col min="2" max="2" width="9.140625" style="6" customWidth="1"/>
    <col min="3" max="3" width="12.8515625" style="1" customWidth="1"/>
    <col min="4" max="4" width="18.00390625" style="1" customWidth="1"/>
    <col min="5" max="5" width="6.57421875" style="7" customWidth="1"/>
    <col min="6" max="6" width="8.8515625" style="65" customWidth="1"/>
    <col min="7" max="7" width="9.00390625" style="52" hidden="1" customWidth="1"/>
    <col min="8" max="9" width="9.00390625" style="66" hidden="1" customWidth="1"/>
    <col min="10" max="11" width="9.00390625" style="52" hidden="1" customWidth="1"/>
    <col min="12" max="12" width="9.140625" style="7" customWidth="1"/>
    <col min="13" max="16" width="11.57421875" style="1" bestFit="1" customWidth="1"/>
    <col min="17" max="17" width="10.57421875" style="1" bestFit="1" customWidth="1"/>
    <col min="18" max="16384" width="9.140625" style="1" customWidth="1"/>
  </cols>
  <sheetData>
    <row r="1" spans="1:11" ht="12.75" customHeight="1">
      <c r="A1" s="83" t="s">
        <v>238</v>
      </c>
      <c r="B1" s="84"/>
      <c r="C1" s="84"/>
      <c r="D1" s="84"/>
      <c r="E1" s="84"/>
      <c r="F1" s="84"/>
      <c r="G1" s="84"/>
      <c r="H1" s="84"/>
      <c r="I1" s="84"/>
      <c r="J1" s="84"/>
      <c r="K1" s="84"/>
    </row>
    <row r="2" spans="1:11" ht="6.75" customHeight="1">
      <c r="A2" s="68"/>
      <c r="B2" s="69"/>
      <c r="C2" s="69"/>
      <c r="D2" s="69"/>
      <c r="E2" s="69"/>
      <c r="F2" s="69"/>
      <c r="G2" s="69"/>
      <c r="H2" s="69"/>
      <c r="I2" s="69"/>
      <c r="J2" s="69"/>
      <c r="K2" s="69"/>
    </row>
    <row r="3" spans="1:12" s="55" customFormat="1" ht="12.75" customHeight="1">
      <c r="A3" s="71" t="s">
        <v>232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"/>
    </row>
    <row r="4" spans="1:12" s="55" customFormat="1" ht="12" customHeight="1">
      <c r="A4" s="71" t="s">
        <v>239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"/>
    </row>
    <row r="5" spans="1:12" s="55" customFormat="1" ht="12.75">
      <c r="A5" s="71" t="s">
        <v>240</v>
      </c>
      <c r="B5" s="72"/>
      <c r="C5" s="72"/>
      <c r="D5" s="72"/>
      <c r="E5" s="72"/>
      <c r="F5" s="72"/>
      <c r="G5" s="72"/>
      <c r="H5" s="72"/>
      <c r="I5" s="72"/>
      <c r="J5" s="72"/>
      <c r="K5" s="72"/>
      <c r="L5" s="7"/>
    </row>
    <row r="6" spans="1:12" s="55" customFormat="1" ht="12.75">
      <c r="A6" s="71" t="s">
        <v>242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"/>
    </row>
    <row r="7" spans="1:12" s="55" customFormat="1" ht="12.75">
      <c r="A7" s="71" t="s">
        <v>241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"/>
    </row>
    <row r="8" spans="1:11" ht="8.25" customHeight="1">
      <c r="A8" s="68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2" ht="14.25" customHeight="1">
      <c r="A9" s="70" t="s">
        <v>1</v>
      </c>
      <c r="B9" s="70" t="s">
        <v>5</v>
      </c>
      <c r="C9" s="76" t="s">
        <v>0</v>
      </c>
      <c r="D9" s="70" t="s">
        <v>2</v>
      </c>
      <c r="E9" s="70" t="s">
        <v>3</v>
      </c>
      <c r="F9" s="73" t="s">
        <v>188</v>
      </c>
      <c r="G9" s="74"/>
      <c r="H9" s="74"/>
      <c r="I9" s="74"/>
      <c r="J9" s="74"/>
      <c r="K9" s="75"/>
      <c r="L9" s="70" t="s">
        <v>186</v>
      </c>
    </row>
    <row r="10" spans="1:12" ht="14.25" customHeight="1">
      <c r="A10" s="70"/>
      <c r="B10" s="70"/>
      <c r="C10" s="77"/>
      <c r="D10" s="70"/>
      <c r="E10" s="70"/>
      <c r="F10" s="58" t="s">
        <v>187</v>
      </c>
      <c r="G10" s="45" t="s">
        <v>4</v>
      </c>
      <c r="H10" s="45" t="s">
        <v>6</v>
      </c>
      <c r="I10" s="45" t="s">
        <v>7</v>
      </c>
      <c r="J10" s="45" t="s">
        <v>8</v>
      </c>
      <c r="K10" s="45" t="s">
        <v>9</v>
      </c>
      <c r="L10" s="70"/>
    </row>
    <row r="11" spans="1:12" ht="29.25" customHeight="1">
      <c r="A11" s="70"/>
      <c r="B11" s="70"/>
      <c r="C11" s="78"/>
      <c r="D11" s="70"/>
      <c r="E11" s="70"/>
      <c r="F11" s="85" t="s">
        <v>243</v>
      </c>
      <c r="G11" s="45" t="s">
        <v>168</v>
      </c>
      <c r="H11" s="45" t="s">
        <v>169</v>
      </c>
      <c r="I11" s="45" t="s">
        <v>170</v>
      </c>
      <c r="J11" s="45" t="s">
        <v>171</v>
      </c>
      <c r="K11" s="45" t="s">
        <v>172</v>
      </c>
      <c r="L11" s="70"/>
    </row>
    <row r="12" spans="1:12" s="36" customFormat="1" ht="12.75" customHeight="1">
      <c r="A12" s="37" t="s">
        <v>203</v>
      </c>
      <c r="B12" s="38"/>
      <c r="C12" s="38"/>
      <c r="D12" s="38"/>
      <c r="E12" s="38"/>
      <c r="F12" s="59"/>
      <c r="G12" s="59"/>
      <c r="H12" s="59"/>
      <c r="I12" s="59"/>
      <c r="J12" s="59"/>
      <c r="K12" s="46"/>
      <c r="L12" s="39"/>
    </row>
    <row r="13" spans="1:17" s="44" customFormat="1" ht="51.75" customHeight="1">
      <c r="A13" s="8" t="s">
        <v>223</v>
      </c>
      <c r="B13" s="3" t="s">
        <v>224</v>
      </c>
      <c r="C13" s="2"/>
      <c r="D13" s="57" t="s">
        <v>229</v>
      </c>
      <c r="E13" s="4">
        <v>100</v>
      </c>
      <c r="F13" s="82">
        <v>339.8278065000001</v>
      </c>
      <c r="G13" s="41">
        <f aca="true" t="shared" si="0" ref="G13:G18">F13*0.96</f>
        <v>326.2346942400001</v>
      </c>
      <c r="H13" s="42">
        <f aca="true" t="shared" si="1" ref="H13:H18">F13*0.92</f>
        <v>312.6415819800001</v>
      </c>
      <c r="I13" s="42">
        <f aca="true" t="shared" si="2" ref="I13:I18">F13*0.88</f>
        <v>299.0484697200001</v>
      </c>
      <c r="J13" s="41">
        <f aca="true" t="shared" si="3" ref="J13:J18">F13*0.84</f>
        <v>285.4553574600001</v>
      </c>
      <c r="K13" s="42">
        <f aca="true" t="shared" si="4" ref="K13:K18">F13*0.8</f>
        <v>271.86224520000013</v>
      </c>
      <c r="L13" s="67" t="s">
        <v>237</v>
      </c>
      <c r="M13" s="54"/>
      <c r="Q13" s="17"/>
    </row>
    <row r="14" spans="1:17" s="44" customFormat="1" ht="45" customHeight="1">
      <c r="A14" s="8" t="s">
        <v>227</v>
      </c>
      <c r="B14" s="3" t="s">
        <v>228</v>
      </c>
      <c r="C14" s="2"/>
      <c r="D14" s="57" t="s">
        <v>230</v>
      </c>
      <c r="E14" s="4">
        <v>100</v>
      </c>
      <c r="F14" s="82">
        <v>332.68558050000007</v>
      </c>
      <c r="G14" s="41">
        <f t="shared" si="0"/>
        <v>319.37815728000004</v>
      </c>
      <c r="H14" s="42">
        <f t="shared" si="1"/>
        <v>306.07073406000006</v>
      </c>
      <c r="I14" s="42">
        <f t="shared" si="2"/>
        <v>292.7633108400001</v>
      </c>
      <c r="J14" s="41">
        <f t="shared" si="3"/>
        <v>279.45588762000006</v>
      </c>
      <c r="K14" s="42">
        <f t="shared" si="4"/>
        <v>266.1484644000001</v>
      </c>
      <c r="L14" s="67" t="s">
        <v>237</v>
      </c>
      <c r="M14" s="54"/>
      <c r="N14" s="55"/>
      <c r="P14" s="55"/>
      <c r="Q14" s="17"/>
    </row>
    <row r="15" spans="1:21" s="44" customFormat="1" ht="51" customHeight="1">
      <c r="A15" s="8" t="s">
        <v>225</v>
      </c>
      <c r="B15" s="3" t="s">
        <v>226</v>
      </c>
      <c r="C15" s="2"/>
      <c r="D15" s="11" t="s">
        <v>231</v>
      </c>
      <c r="E15" s="4">
        <v>24</v>
      </c>
      <c r="F15" s="82">
        <v>182.551258028132</v>
      </c>
      <c r="G15" s="41">
        <f t="shared" si="0"/>
        <v>175.24920770700672</v>
      </c>
      <c r="H15" s="42">
        <f t="shared" si="1"/>
        <v>167.94715738588144</v>
      </c>
      <c r="I15" s="42">
        <f t="shared" si="2"/>
        <v>160.64510706475616</v>
      </c>
      <c r="J15" s="41">
        <f t="shared" si="3"/>
        <v>153.34305674363088</v>
      </c>
      <c r="K15" s="42">
        <f t="shared" si="4"/>
        <v>146.0410064225056</v>
      </c>
      <c r="L15" s="67" t="s">
        <v>237</v>
      </c>
      <c r="M15" s="54"/>
      <c r="N15" s="55"/>
      <c r="P15" s="55"/>
      <c r="Q15" s="17"/>
      <c r="U15" s="55"/>
    </row>
    <row r="16" spans="1:21" s="40" customFormat="1" ht="54.75" customHeight="1">
      <c r="A16" s="9" t="s">
        <v>214</v>
      </c>
      <c r="B16" s="5" t="s">
        <v>217</v>
      </c>
      <c r="C16" s="2"/>
      <c r="D16" s="10" t="s">
        <v>220</v>
      </c>
      <c r="E16" s="4">
        <v>6</v>
      </c>
      <c r="F16" s="82">
        <v>2361.564864264788</v>
      </c>
      <c r="G16" s="41">
        <f t="shared" si="0"/>
        <v>2267.1022696941964</v>
      </c>
      <c r="H16" s="42">
        <f t="shared" si="1"/>
        <v>2172.6396751236052</v>
      </c>
      <c r="I16" s="42">
        <f t="shared" si="2"/>
        <v>2078.1770805530136</v>
      </c>
      <c r="J16" s="41">
        <f t="shared" si="3"/>
        <v>1983.7144859824218</v>
      </c>
      <c r="K16" s="42">
        <f t="shared" si="4"/>
        <v>1889.2518914118305</v>
      </c>
      <c r="L16" s="15"/>
      <c r="M16" s="54"/>
      <c r="N16" s="55"/>
      <c r="P16" s="55"/>
      <c r="Q16" s="17"/>
      <c r="U16" s="55"/>
    </row>
    <row r="17" spans="1:21" s="40" customFormat="1" ht="54.75" customHeight="1">
      <c r="A17" s="9" t="s">
        <v>215</v>
      </c>
      <c r="B17" s="5" t="s">
        <v>218</v>
      </c>
      <c r="C17" s="2"/>
      <c r="D17" s="10" t="s">
        <v>221</v>
      </c>
      <c r="E17" s="4">
        <v>6</v>
      </c>
      <c r="F17" s="82">
        <v>2924.7734113617694</v>
      </c>
      <c r="G17" s="41">
        <f t="shared" si="0"/>
        <v>2807.7824749072984</v>
      </c>
      <c r="H17" s="42">
        <f t="shared" si="1"/>
        <v>2690.791538452828</v>
      </c>
      <c r="I17" s="42">
        <f t="shared" si="2"/>
        <v>2573.8006019983573</v>
      </c>
      <c r="J17" s="41">
        <f t="shared" si="3"/>
        <v>2456.8096655438862</v>
      </c>
      <c r="K17" s="42">
        <f t="shared" si="4"/>
        <v>2339.8187290894157</v>
      </c>
      <c r="L17" s="15"/>
      <c r="M17" s="54"/>
      <c r="N17" s="55"/>
      <c r="P17" s="55"/>
      <c r="Q17" s="17"/>
      <c r="U17" s="55"/>
    </row>
    <row r="18" spans="1:21" s="40" customFormat="1" ht="45" customHeight="1">
      <c r="A18" s="9" t="s">
        <v>233</v>
      </c>
      <c r="B18" s="5" t="s">
        <v>216</v>
      </c>
      <c r="C18" s="2"/>
      <c r="D18" s="10" t="s">
        <v>219</v>
      </c>
      <c r="E18" s="4">
        <v>24</v>
      </c>
      <c r="F18" s="82">
        <v>333.40888267902744</v>
      </c>
      <c r="G18" s="41">
        <f t="shared" si="0"/>
        <v>320.07252737186633</v>
      </c>
      <c r="H18" s="42">
        <f t="shared" si="1"/>
        <v>306.7361720647053</v>
      </c>
      <c r="I18" s="42">
        <f t="shared" si="2"/>
        <v>293.39981675754416</v>
      </c>
      <c r="J18" s="41">
        <f t="shared" si="3"/>
        <v>280.06346145038304</v>
      </c>
      <c r="K18" s="42">
        <f t="shared" si="4"/>
        <v>266.727106143222</v>
      </c>
      <c r="L18" s="15"/>
      <c r="M18" s="54"/>
      <c r="N18" s="55"/>
      <c r="P18" s="55"/>
      <c r="Q18" s="17"/>
      <c r="U18" s="55"/>
    </row>
    <row r="19" spans="1:21" s="24" customFormat="1" ht="12.75" customHeight="1">
      <c r="A19" s="25" t="s">
        <v>192</v>
      </c>
      <c r="B19" s="26"/>
      <c r="C19" s="26"/>
      <c r="D19" s="26"/>
      <c r="E19" s="26"/>
      <c r="F19" s="79" t="s">
        <v>237</v>
      </c>
      <c r="G19" s="60"/>
      <c r="H19" s="60"/>
      <c r="I19" s="60"/>
      <c r="J19" s="60"/>
      <c r="K19" s="47"/>
      <c r="L19" s="27"/>
      <c r="M19" s="54"/>
      <c r="N19" s="55"/>
      <c r="P19" s="55"/>
      <c r="Q19" s="17"/>
      <c r="U19" s="55"/>
    </row>
    <row r="20" spans="1:21" s="19" customFormat="1" ht="51" customHeight="1">
      <c r="A20" s="8" t="s">
        <v>97</v>
      </c>
      <c r="B20" s="3" t="s">
        <v>47</v>
      </c>
      <c r="C20" s="2"/>
      <c r="D20" s="21" t="s">
        <v>193</v>
      </c>
      <c r="E20" s="4">
        <v>60</v>
      </c>
      <c r="F20" s="82">
        <v>331.65323709154853</v>
      </c>
      <c r="G20" s="41">
        <f>F20*0.96</f>
        <v>318.3871076078866</v>
      </c>
      <c r="H20" s="42">
        <f>F20*0.92</f>
        <v>305.1209781242247</v>
      </c>
      <c r="I20" s="42">
        <f>F20*0.88</f>
        <v>291.8548486405627</v>
      </c>
      <c r="J20" s="41">
        <f>F20*0.84</f>
        <v>278.58871915690077</v>
      </c>
      <c r="K20" s="41">
        <f>F20*0.8</f>
        <v>265.32258967323884</v>
      </c>
      <c r="L20" s="15"/>
      <c r="M20" s="54"/>
      <c r="N20" s="55"/>
      <c r="P20" s="55"/>
      <c r="Q20" s="17"/>
      <c r="U20" s="55"/>
    </row>
    <row r="21" spans="1:21" s="24" customFormat="1" ht="12.75" customHeight="1">
      <c r="A21" s="28" t="s">
        <v>10</v>
      </c>
      <c r="B21" s="29"/>
      <c r="C21" s="29"/>
      <c r="D21" s="29"/>
      <c r="E21" s="29"/>
      <c r="F21" s="80" t="s">
        <v>237</v>
      </c>
      <c r="G21" s="61"/>
      <c r="H21" s="61"/>
      <c r="I21" s="61"/>
      <c r="J21" s="61"/>
      <c r="K21" s="48"/>
      <c r="L21" s="14"/>
      <c r="M21" s="54"/>
      <c r="N21" s="55"/>
      <c r="P21" s="55"/>
      <c r="Q21" s="17"/>
      <c r="U21" s="55"/>
    </row>
    <row r="22" spans="1:21" ht="51" customHeight="1">
      <c r="A22" s="8" t="s">
        <v>119</v>
      </c>
      <c r="B22" s="3" t="s">
        <v>28</v>
      </c>
      <c r="C22" s="2"/>
      <c r="D22" s="11" t="s">
        <v>140</v>
      </c>
      <c r="E22" s="4">
        <v>28</v>
      </c>
      <c r="F22" s="82">
        <v>63.64941176470588</v>
      </c>
      <c r="G22" s="41">
        <f>F22*0.97</f>
        <v>61.739929411764706</v>
      </c>
      <c r="H22" s="42">
        <f>F22*0.94</f>
        <v>59.83044705882352</v>
      </c>
      <c r="I22" s="42">
        <f>F22*0.91</f>
        <v>57.920964705882355</v>
      </c>
      <c r="J22" s="41">
        <f>F22*0.88</f>
        <v>56.01148235294118</v>
      </c>
      <c r="K22" s="41">
        <f>F22*0.85</f>
        <v>54.102</v>
      </c>
      <c r="L22" s="15"/>
      <c r="M22" s="56"/>
      <c r="N22" s="55"/>
      <c r="P22" s="55"/>
      <c r="Q22" s="17"/>
      <c r="U22" s="55"/>
    </row>
    <row r="23" spans="1:21" ht="51" customHeight="1">
      <c r="A23" s="8" t="s">
        <v>120</v>
      </c>
      <c r="B23" s="3" t="s">
        <v>29</v>
      </c>
      <c r="C23" s="2"/>
      <c r="D23" s="11" t="s">
        <v>143</v>
      </c>
      <c r="E23" s="4">
        <v>28</v>
      </c>
      <c r="F23" s="82">
        <v>63.64941176470588</v>
      </c>
      <c r="G23" s="41">
        <f>F23*0.97</f>
        <v>61.739929411764706</v>
      </c>
      <c r="H23" s="42">
        <f>F23*0.94</f>
        <v>59.83044705882352</v>
      </c>
      <c r="I23" s="42">
        <f>F23*0.91</f>
        <v>57.920964705882355</v>
      </c>
      <c r="J23" s="41">
        <f>F23*0.88</f>
        <v>56.01148235294118</v>
      </c>
      <c r="K23" s="41">
        <f>F23*0.85</f>
        <v>54.102</v>
      </c>
      <c r="L23" s="15"/>
      <c r="M23" s="56"/>
      <c r="N23" s="55"/>
      <c r="P23" s="55"/>
      <c r="Q23" s="17"/>
      <c r="R23" s="17"/>
      <c r="S23" s="17"/>
      <c r="T23" s="17"/>
      <c r="U23" s="55"/>
    </row>
    <row r="24" spans="1:21" ht="51" customHeight="1">
      <c r="A24" s="8" t="s">
        <v>121</v>
      </c>
      <c r="B24" s="3" t="s">
        <v>30</v>
      </c>
      <c r="C24" s="2"/>
      <c r="D24" s="11" t="s">
        <v>141</v>
      </c>
      <c r="E24" s="4">
        <v>24</v>
      </c>
      <c r="F24" s="82">
        <v>211.39596225930003</v>
      </c>
      <c r="G24" s="41">
        <f>F24*0.96</f>
        <v>202.94012376892803</v>
      </c>
      <c r="H24" s="42">
        <f>F24*0.92</f>
        <v>194.48428527855603</v>
      </c>
      <c r="I24" s="42">
        <f>F24*0.88</f>
        <v>186.02844678818403</v>
      </c>
      <c r="J24" s="41">
        <f>F24*0.84</f>
        <v>177.57260829781202</v>
      </c>
      <c r="K24" s="42">
        <f>F24*0.8</f>
        <v>169.11676980744005</v>
      </c>
      <c r="L24" s="15"/>
      <c r="M24" s="54"/>
      <c r="N24" s="55"/>
      <c r="P24" s="55"/>
      <c r="Q24" s="17"/>
      <c r="U24" s="55"/>
    </row>
    <row r="25" spans="1:21" ht="51" customHeight="1">
      <c r="A25" s="8" t="s">
        <v>122</v>
      </c>
      <c r="B25" s="3" t="s">
        <v>31</v>
      </c>
      <c r="C25" s="2"/>
      <c r="D25" s="11" t="s">
        <v>142</v>
      </c>
      <c r="E25" s="4">
        <v>12</v>
      </c>
      <c r="F25" s="82">
        <v>338.3561716353001</v>
      </c>
      <c r="G25" s="41">
        <f>F25*0.96</f>
        <v>324.8219247698881</v>
      </c>
      <c r="H25" s="42">
        <f>F25*0.92</f>
        <v>311.2876779044761</v>
      </c>
      <c r="I25" s="42">
        <f>F25*0.88</f>
        <v>297.7534310390641</v>
      </c>
      <c r="J25" s="41">
        <f>F25*0.84</f>
        <v>284.2191841736521</v>
      </c>
      <c r="K25" s="42">
        <f>F25*0.8</f>
        <v>270.6849373082401</v>
      </c>
      <c r="L25" s="15"/>
      <c r="M25" s="54"/>
      <c r="N25" s="55"/>
      <c r="O25" s="53"/>
      <c r="P25" s="55"/>
      <c r="Q25" s="17"/>
      <c r="U25" s="55"/>
    </row>
    <row r="26" spans="1:21" s="24" customFormat="1" ht="12.75" customHeight="1">
      <c r="A26" s="28" t="s">
        <v>11</v>
      </c>
      <c r="B26" s="30"/>
      <c r="C26" s="30"/>
      <c r="D26" s="30"/>
      <c r="E26" s="30"/>
      <c r="F26" s="79" t="s">
        <v>237</v>
      </c>
      <c r="G26" s="62"/>
      <c r="H26" s="62"/>
      <c r="I26" s="62"/>
      <c r="J26" s="62"/>
      <c r="K26" s="49"/>
      <c r="L26" s="16"/>
      <c r="M26" s="54"/>
      <c r="N26" s="55"/>
      <c r="P26" s="55"/>
      <c r="Q26" s="17"/>
      <c r="U26" s="55"/>
    </row>
    <row r="27" spans="1:21" ht="45" customHeight="1">
      <c r="A27" s="8" t="s">
        <v>71</v>
      </c>
      <c r="B27" s="3" t="s">
        <v>16</v>
      </c>
      <c r="C27" s="2"/>
      <c r="D27" s="10" t="s">
        <v>123</v>
      </c>
      <c r="E27" s="4">
        <v>6</v>
      </c>
      <c r="F27" s="82">
        <v>1178.23138019496</v>
      </c>
      <c r="G27" s="41">
        <f>F27*0.96</f>
        <v>1131.1021249871615</v>
      </c>
      <c r="H27" s="42">
        <f>F27*0.92</f>
        <v>1083.9728697793632</v>
      </c>
      <c r="I27" s="42">
        <f>F27*0.88</f>
        <v>1036.8436145715648</v>
      </c>
      <c r="J27" s="41">
        <f>F27*0.84</f>
        <v>989.7143593637663</v>
      </c>
      <c r="K27" s="41">
        <f>F27*0.8</f>
        <v>942.585104155968</v>
      </c>
      <c r="L27" s="15"/>
      <c r="M27" s="54"/>
      <c r="N27" s="55"/>
      <c r="P27" s="55"/>
      <c r="Q27" s="17"/>
      <c r="U27" s="55"/>
    </row>
    <row r="28" spans="1:21" ht="45" customHeight="1">
      <c r="A28" s="8" t="s">
        <v>72</v>
      </c>
      <c r="B28" s="3" t="s">
        <v>17</v>
      </c>
      <c r="C28" s="2"/>
      <c r="D28" s="10" t="s">
        <v>124</v>
      </c>
      <c r="E28" s="4">
        <v>6</v>
      </c>
      <c r="F28" s="82">
        <v>1343.1906945720903</v>
      </c>
      <c r="G28" s="41">
        <f aca="true" t="shared" si="5" ref="G28:G89">F28*0.96</f>
        <v>1289.4630667892066</v>
      </c>
      <c r="H28" s="42">
        <f aca="true" t="shared" si="6" ref="H28:H39">F28*0.92</f>
        <v>1235.735439006323</v>
      </c>
      <c r="I28" s="42">
        <f aca="true" t="shared" si="7" ref="I28:I39">F28*0.88</f>
        <v>1182.0078112234394</v>
      </c>
      <c r="J28" s="41">
        <f aca="true" t="shared" si="8" ref="J28:J39">F28*0.84</f>
        <v>1128.2801834405557</v>
      </c>
      <c r="K28" s="41">
        <f aca="true" t="shared" si="9" ref="K28:K39">F28*0.8</f>
        <v>1074.5525556576722</v>
      </c>
      <c r="L28" s="15"/>
      <c r="M28" s="54"/>
      <c r="N28" s="55"/>
      <c r="P28" s="55"/>
      <c r="Q28" s="17"/>
      <c r="U28" s="55"/>
    </row>
    <row r="29" spans="1:21" ht="45" customHeight="1">
      <c r="A29" s="8" t="s">
        <v>73</v>
      </c>
      <c r="B29" s="3" t="s">
        <v>18</v>
      </c>
      <c r="C29" s="2"/>
      <c r="D29" s="10" t="s">
        <v>125</v>
      </c>
      <c r="E29" s="4">
        <v>6</v>
      </c>
      <c r="F29" s="82">
        <v>1618.2827933015349</v>
      </c>
      <c r="G29" s="41">
        <f t="shared" si="5"/>
        <v>1553.5514815694735</v>
      </c>
      <c r="H29" s="42">
        <f t="shared" si="6"/>
        <v>1488.820169837412</v>
      </c>
      <c r="I29" s="42">
        <f t="shared" si="7"/>
        <v>1424.0888581053507</v>
      </c>
      <c r="J29" s="41">
        <f t="shared" si="8"/>
        <v>1359.3575463732893</v>
      </c>
      <c r="K29" s="41">
        <f t="shared" si="9"/>
        <v>1294.626234641228</v>
      </c>
      <c r="L29" s="15"/>
      <c r="M29" s="54"/>
      <c r="N29" s="55"/>
      <c r="P29" s="55"/>
      <c r="Q29" s="17"/>
      <c r="U29" s="55"/>
    </row>
    <row r="30" spans="1:21" ht="45" customHeight="1">
      <c r="A30" s="8" t="s">
        <v>74</v>
      </c>
      <c r="B30" s="3" t="s">
        <v>19</v>
      </c>
      <c r="C30" s="2"/>
      <c r="D30" s="10" t="s">
        <v>126</v>
      </c>
      <c r="E30" s="4">
        <v>6</v>
      </c>
      <c r="F30" s="82">
        <v>1755.0276894423005</v>
      </c>
      <c r="G30" s="41">
        <f t="shared" si="5"/>
        <v>1684.8265818646084</v>
      </c>
      <c r="H30" s="42">
        <f t="shared" si="6"/>
        <v>1614.6254742869164</v>
      </c>
      <c r="I30" s="42">
        <f t="shared" si="7"/>
        <v>1544.4243667092244</v>
      </c>
      <c r="J30" s="41">
        <f t="shared" si="8"/>
        <v>1474.2232591315324</v>
      </c>
      <c r="K30" s="41">
        <f t="shared" si="9"/>
        <v>1404.0221515538406</v>
      </c>
      <c r="L30" s="15" t="s">
        <v>199</v>
      </c>
      <c r="M30" s="54"/>
      <c r="N30" s="55"/>
      <c r="P30" s="55"/>
      <c r="Q30" s="17"/>
      <c r="U30" s="55"/>
    </row>
    <row r="31" spans="1:21" ht="45" customHeight="1">
      <c r="A31" s="8" t="s">
        <v>75</v>
      </c>
      <c r="B31" s="3" t="s">
        <v>20</v>
      </c>
      <c r="C31" s="2"/>
      <c r="D31" s="10" t="s">
        <v>222</v>
      </c>
      <c r="E31" s="4">
        <v>6</v>
      </c>
      <c r="F31" s="82">
        <v>1178.23138019496</v>
      </c>
      <c r="G31" s="41">
        <f t="shared" si="5"/>
        <v>1131.1021249871615</v>
      </c>
      <c r="H31" s="42">
        <f t="shared" si="6"/>
        <v>1083.9728697793632</v>
      </c>
      <c r="I31" s="42">
        <f t="shared" si="7"/>
        <v>1036.8436145715648</v>
      </c>
      <c r="J31" s="41">
        <f t="shared" si="8"/>
        <v>989.7143593637663</v>
      </c>
      <c r="K31" s="41">
        <f t="shared" si="9"/>
        <v>942.585104155968</v>
      </c>
      <c r="L31" s="15"/>
      <c r="M31" s="54"/>
      <c r="N31" s="55"/>
      <c r="P31" s="55"/>
      <c r="Q31" s="17"/>
      <c r="U31" s="55"/>
    </row>
    <row r="32" spans="1:21" ht="45" customHeight="1">
      <c r="A32" s="8" t="s">
        <v>76</v>
      </c>
      <c r="B32" s="3" t="s">
        <v>21</v>
      </c>
      <c r="C32" s="2"/>
      <c r="D32" s="10" t="s">
        <v>127</v>
      </c>
      <c r="E32" s="4">
        <v>6</v>
      </c>
      <c r="F32" s="82">
        <v>1850.3720892747094</v>
      </c>
      <c r="G32" s="41">
        <f t="shared" si="5"/>
        <v>1776.357205703721</v>
      </c>
      <c r="H32" s="42">
        <f t="shared" si="6"/>
        <v>1702.3423221327328</v>
      </c>
      <c r="I32" s="42">
        <f t="shared" si="7"/>
        <v>1628.3274385617442</v>
      </c>
      <c r="J32" s="41">
        <f t="shared" si="8"/>
        <v>1554.3125549907559</v>
      </c>
      <c r="K32" s="41">
        <f t="shared" si="9"/>
        <v>1480.2976714197675</v>
      </c>
      <c r="L32" s="15"/>
      <c r="M32" s="54"/>
      <c r="N32" s="55"/>
      <c r="P32" s="55"/>
      <c r="Q32" s="17"/>
      <c r="U32" s="55"/>
    </row>
    <row r="33" spans="1:21" ht="45" customHeight="1">
      <c r="A33" s="8" t="s">
        <v>77</v>
      </c>
      <c r="B33" s="3" t="s">
        <v>22</v>
      </c>
      <c r="C33" s="2"/>
      <c r="D33" s="10" t="s">
        <v>125</v>
      </c>
      <c r="E33" s="4">
        <v>6</v>
      </c>
      <c r="F33" s="82">
        <v>1907.156643885888</v>
      </c>
      <c r="G33" s="41">
        <f t="shared" si="5"/>
        <v>1830.8703781304523</v>
      </c>
      <c r="H33" s="42">
        <f t="shared" si="6"/>
        <v>1754.584112375017</v>
      </c>
      <c r="I33" s="42">
        <f t="shared" si="7"/>
        <v>1678.2978466195814</v>
      </c>
      <c r="J33" s="41">
        <f t="shared" si="8"/>
        <v>1602.0115808641458</v>
      </c>
      <c r="K33" s="41">
        <f t="shared" si="9"/>
        <v>1525.7253151087104</v>
      </c>
      <c r="L33" s="15"/>
      <c r="M33" s="54"/>
      <c r="N33" s="55"/>
      <c r="P33" s="55"/>
      <c r="Q33" s="17"/>
      <c r="U33" s="55"/>
    </row>
    <row r="34" spans="1:21" ht="45" customHeight="1">
      <c r="A34" s="8" t="s">
        <v>78</v>
      </c>
      <c r="B34" s="3" t="s">
        <v>23</v>
      </c>
      <c r="C34" s="2"/>
      <c r="D34" s="10" t="s">
        <v>126</v>
      </c>
      <c r="E34" s="4">
        <v>6</v>
      </c>
      <c r="F34" s="82">
        <v>2068.405439677113</v>
      </c>
      <c r="G34" s="41">
        <f t="shared" si="5"/>
        <v>1985.6692220900284</v>
      </c>
      <c r="H34" s="42">
        <f t="shared" si="6"/>
        <v>1902.933004502944</v>
      </c>
      <c r="I34" s="42">
        <f t="shared" si="7"/>
        <v>1820.1967869158595</v>
      </c>
      <c r="J34" s="41">
        <f t="shared" si="8"/>
        <v>1737.460569328775</v>
      </c>
      <c r="K34" s="41">
        <f t="shared" si="9"/>
        <v>1654.7243517416905</v>
      </c>
      <c r="L34" s="15"/>
      <c r="M34" s="54"/>
      <c r="N34" s="55"/>
      <c r="P34" s="55"/>
      <c r="Q34" s="17"/>
      <c r="U34" s="55"/>
    </row>
    <row r="35" spans="1:21" ht="45" customHeight="1">
      <c r="A35" s="8" t="s">
        <v>79</v>
      </c>
      <c r="B35" s="3" t="s">
        <v>24</v>
      </c>
      <c r="C35" s="2"/>
      <c r="D35" s="10" t="s">
        <v>128</v>
      </c>
      <c r="E35" s="4">
        <v>6</v>
      </c>
      <c r="F35" s="82">
        <v>1585.2451401325823</v>
      </c>
      <c r="G35" s="41">
        <f t="shared" si="5"/>
        <v>1521.835334527279</v>
      </c>
      <c r="H35" s="42">
        <f t="shared" si="6"/>
        <v>1458.4255289219757</v>
      </c>
      <c r="I35" s="42">
        <f t="shared" si="7"/>
        <v>1395.0157233166724</v>
      </c>
      <c r="J35" s="41">
        <f t="shared" si="8"/>
        <v>1331.605917711369</v>
      </c>
      <c r="K35" s="41">
        <f t="shared" si="9"/>
        <v>1268.1961121060658</v>
      </c>
      <c r="L35" s="15"/>
      <c r="M35" s="54"/>
      <c r="N35" s="55"/>
      <c r="P35" s="55"/>
      <c r="Q35" s="17"/>
      <c r="U35" s="55"/>
    </row>
    <row r="36" spans="1:21" ht="45" customHeight="1">
      <c r="A36" s="8" t="s">
        <v>80</v>
      </c>
      <c r="B36" s="3" t="s">
        <v>25</v>
      </c>
      <c r="C36" s="2"/>
      <c r="D36" s="10" t="s">
        <v>129</v>
      </c>
      <c r="E36" s="4">
        <v>8</v>
      </c>
      <c r="F36" s="82">
        <v>1699.784093600693</v>
      </c>
      <c r="G36" s="41">
        <f t="shared" si="5"/>
        <v>1631.7927298566653</v>
      </c>
      <c r="H36" s="42">
        <f t="shared" si="6"/>
        <v>1563.8013661126377</v>
      </c>
      <c r="I36" s="42">
        <f t="shared" si="7"/>
        <v>1495.81000236861</v>
      </c>
      <c r="J36" s="41">
        <f t="shared" si="8"/>
        <v>1427.818638624582</v>
      </c>
      <c r="K36" s="41">
        <f t="shared" si="9"/>
        <v>1359.8272748805546</v>
      </c>
      <c r="L36" s="15"/>
      <c r="M36" s="54"/>
      <c r="N36" s="55"/>
      <c r="P36" s="55"/>
      <c r="Q36" s="17"/>
      <c r="U36" s="55"/>
    </row>
    <row r="37" spans="1:21" ht="45" customHeight="1">
      <c r="A37" s="8" t="s">
        <v>81</v>
      </c>
      <c r="B37" s="3" t="s">
        <v>26</v>
      </c>
      <c r="C37" s="2"/>
      <c r="D37" s="10" t="s">
        <v>130</v>
      </c>
      <c r="E37" s="4">
        <v>8</v>
      </c>
      <c r="F37" s="82">
        <v>2008.5467003822646</v>
      </c>
      <c r="G37" s="41">
        <f t="shared" si="5"/>
        <v>1928.204832366974</v>
      </c>
      <c r="H37" s="42">
        <f t="shared" si="6"/>
        <v>1847.8629643516836</v>
      </c>
      <c r="I37" s="42">
        <f t="shared" si="7"/>
        <v>1767.521096336393</v>
      </c>
      <c r="J37" s="41">
        <f t="shared" si="8"/>
        <v>1687.1792283211023</v>
      </c>
      <c r="K37" s="41">
        <f t="shared" si="9"/>
        <v>1606.8373603058117</v>
      </c>
      <c r="L37" s="15"/>
      <c r="M37" s="54"/>
      <c r="N37" s="55"/>
      <c r="P37" s="55"/>
      <c r="Q37" s="17"/>
      <c r="U37" s="55"/>
    </row>
    <row r="38" spans="1:21" s="43" customFormat="1" ht="45" customHeight="1">
      <c r="A38" s="8" t="s">
        <v>200</v>
      </c>
      <c r="B38" s="3" t="s">
        <v>201</v>
      </c>
      <c r="C38" s="2"/>
      <c r="D38" s="10" t="s">
        <v>202</v>
      </c>
      <c r="E38" s="4">
        <v>8</v>
      </c>
      <c r="F38" s="82">
        <v>1256.7578677443391</v>
      </c>
      <c r="G38" s="41">
        <f t="shared" si="5"/>
        <v>1206.4875530345655</v>
      </c>
      <c r="H38" s="42">
        <f t="shared" si="6"/>
        <v>1156.217238324792</v>
      </c>
      <c r="I38" s="42">
        <f t="shared" si="7"/>
        <v>1105.9469236150185</v>
      </c>
      <c r="J38" s="41">
        <f t="shared" si="8"/>
        <v>1055.6766089052448</v>
      </c>
      <c r="K38" s="42">
        <f t="shared" si="9"/>
        <v>1005.4062941954713</v>
      </c>
      <c r="L38" s="15"/>
      <c r="M38" s="54"/>
      <c r="N38" s="55"/>
      <c r="P38" s="55"/>
      <c r="Q38" s="17"/>
      <c r="U38" s="55"/>
    </row>
    <row r="39" spans="1:21" ht="45" customHeight="1">
      <c r="A39" s="8" t="s">
        <v>118</v>
      </c>
      <c r="B39" s="3" t="s">
        <v>27</v>
      </c>
      <c r="C39" s="2"/>
      <c r="D39" s="10" t="s">
        <v>131</v>
      </c>
      <c r="E39" s="4">
        <v>5</v>
      </c>
      <c r="F39" s="82">
        <v>2087.3845486983305</v>
      </c>
      <c r="G39" s="41">
        <f t="shared" si="5"/>
        <v>2003.8891667503972</v>
      </c>
      <c r="H39" s="42">
        <f t="shared" si="6"/>
        <v>1920.393784802464</v>
      </c>
      <c r="I39" s="42">
        <f t="shared" si="7"/>
        <v>1836.8984028545308</v>
      </c>
      <c r="J39" s="41">
        <f t="shared" si="8"/>
        <v>1753.4030209065975</v>
      </c>
      <c r="K39" s="41">
        <f t="shared" si="9"/>
        <v>1669.9076389586644</v>
      </c>
      <c r="L39" s="15"/>
      <c r="M39" s="54"/>
      <c r="N39" s="55"/>
      <c r="P39" s="55"/>
      <c r="Q39" s="17"/>
      <c r="U39" s="55"/>
    </row>
    <row r="40" spans="1:21" s="24" customFormat="1" ht="12.75" customHeight="1">
      <c r="A40" s="28" t="s">
        <v>68</v>
      </c>
      <c r="B40" s="30"/>
      <c r="C40" s="30"/>
      <c r="D40" s="30"/>
      <c r="E40" s="30"/>
      <c r="F40" s="79" t="s">
        <v>237</v>
      </c>
      <c r="G40" s="62"/>
      <c r="H40" s="62"/>
      <c r="I40" s="62"/>
      <c r="J40" s="62"/>
      <c r="K40" s="49"/>
      <c r="L40" s="16"/>
      <c r="M40" s="54"/>
      <c r="N40" s="55"/>
      <c r="P40" s="55"/>
      <c r="Q40" s="17"/>
      <c r="U40" s="55"/>
    </row>
    <row r="41" spans="1:21" ht="45" customHeight="1">
      <c r="A41" s="8" t="s">
        <v>82</v>
      </c>
      <c r="B41" s="3" t="s">
        <v>32</v>
      </c>
      <c r="C41" s="2"/>
      <c r="D41" s="10" t="s">
        <v>132</v>
      </c>
      <c r="E41" s="4">
        <v>32</v>
      </c>
      <c r="F41" s="82">
        <v>1729.9533665553763</v>
      </c>
      <c r="G41" s="41">
        <f t="shared" si="5"/>
        <v>1660.7552318931612</v>
      </c>
      <c r="H41" s="42">
        <f>F41*0.92</f>
        <v>1591.5570972309463</v>
      </c>
      <c r="I41" s="42">
        <f>F41*0.88</f>
        <v>1522.3589625687312</v>
      </c>
      <c r="J41" s="41">
        <f>F41*0.84</f>
        <v>1453.160827906516</v>
      </c>
      <c r="K41" s="41">
        <f>F41*0.8</f>
        <v>1383.9626932443011</v>
      </c>
      <c r="L41" s="15"/>
      <c r="M41" s="54"/>
      <c r="N41" s="55"/>
      <c r="P41" s="55"/>
      <c r="Q41" s="17"/>
      <c r="U41" s="55"/>
    </row>
    <row r="42" spans="1:21" ht="45" customHeight="1">
      <c r="A42" s="8" t="s">
        <v>83</v>
      </c>
      <c r="B42" s="3" t="s">
        <v>33</v>
      </c>
      <c r="C42" s="2"/>
      <c r="D42" s="10" t="s">
        <v>133</v>
      </c>
      <c r="E42" s="4">
        <v>30</v>
      </c>
      <c r="F42" s="82">
        <v>1428.6949966539125</v>
      </c>
      <c r="G42" s="41">
        <f t="shared" si="5"/>
        <v>1371.547196787756</v>
      </c>
      <c r="H42" s="42">
        <f aca="true" t="shared" si="10" ref="H42:H48">F42*0.92</f>
        <v>1314.3993969215996</v>
      </c>
      <c r="I42" s="42">
        <f aca="true" t="shared" si="11" ref="I42:I48">F42*0.88</f>
        <v>1257.251597055443</v>
      </c>
      <c r="J42" s="41">
        <f aca="true" t="shared" si="12" ref="J42:J48">F42*0.84</f>
        <v>1200.1037971892865</v>
      </c>
      <c r="K42" s="41">
        <f aca="true" t="shared" si="13" ref="K42:K48">F42*0.8</f>
        <v>1142.95599732313</v>
      </c>
      <c r="L42" s="15"/>
      <c r="M42" s="54"/>
      <c r="N42" s="55"/>
      <c r="P42" s="55"/>
      <c r="Q42" s="17"/>
      <c r="U42" s="55"/>
    </row>
    <row r="43" spans="1:21" ht="45" customHeight="1">
      <c r="A43" s="8" t="s">
        <v>84</v>
      </c>
      <c r="B43" s="3" t="s">
        <v>34</v>
      </c>
      <c r="C43" s="2"/>
      <c r="D43" s="10" t="s">
        <v>137</v>
      </c>
      <c r="E43" s="4">
        <v>12</v>
      </c>
      <c r="F43" s="82">
        <v>1518.2257559478614</v>
      </c>
      <c r="G43" s="41">
        <f t="shared" si="5"/>
        <v>1457.496725709947</v>
      </c>
      <c r="H43" s="42">
        <f t="shared" si="10"/>
        <v>1396.7676954720325</v>
      </c>
      <c r="I43" s="42">
        <f t="shared" si="11"/>
        <v>1336.038665234118</v>
      </c>
      <c r="J43" s="41">
        <f t="shared" si="12"/>
        <v>1275.3096349962036</v>
      </c>
      <c r="K43" s="41">
        <f t="shared" si="13"/>
        <v>1214.5806047582892</v>
      </c>
      <c r="L43" s="15"/>
      <c r="M43" s="54"/>
      <c r="N43" s="55"/>
      <c r="P43" s="55"/>
      <c r="Q43" s="17"/>
      <c r="U43" s="55"/>
    </row>
    <row r="44" spans="1:21" ht="45" customHeight="1">
      <c r="A44" s="8" t="s">
        <v>85</v>
      </c>
      <c r="B44" s="3" t="s">
        <v>35</v>
      </c>
      <c r="C44" s="2"/>
      <c r="D44" s="10" t="s">
        <v>136</v>
      </c>
      <c r="E44" s="4">
        <v>30</v>
      </c>
      <c r="F44" s="82">
        <v>513.7468016347291</v>
      </c>
      <c r="G44" s="41">
        <f t="shared" si="5"/>
        <v>493.1969295693399</v>
      </c>
      <c r="H44" s="42">
        <f t="shared" si="10"/>
        <v>472.64705750395075</v>
      </c>
      <c r="I44" s="42">
        <f t="shared" si="11"/>
        <v>452.0971854385616</v>
      </c>
      <c r="J44" s="41">
        <f t="shared" si="12"/>
        <v>431.5473133731724</v>
      </c>
      <c r="K44" s="41">
        <f t="shared" si="13"/>
        <v>410.9974413077833</v>
      </c>
      <c r="L44" s="15"/>
      <c r="M44" s="54"/>
      <c r="N44" s="55"/>
      <c r="P44" s="55"/>
      <c r="Q44" s="17"/>
      <c r="U44" s="55"/>
    </row>
    <row r="45" spans="1:21" ht="45" customHeight="1">
      <c r="A45" s="8" t="s">
        <v>86</v>
      </c>
      <c r="B45" s="3" t="s">
        <v>36</v>
      </c>
      <c r="C45" s="2"/>
      <c r="D45" s="10" t="s">
        <v>134</v>
      </c>
      <c r="E45" s="4">
        <v>24</v>
      </c>
      <c r="F45" s="82">
        <v>696.056909776095</v>
      </c>
      <c r="G45" s="41">
        <f t="shared" si="5"/>
        <v>668.2146333850512</v>
      </c>
      <c r="H45" s="42">
        <f t="shared" si="10"/>
        <v>640.3723569940074</v>
      </c>
      <c r="I45" s="42">
        <f t="shared" si="11"/>
        <v>612.5300806029636</v>
      </c>
      <c r="J45" s="41">
        <f t="shared" si="12"/>
        <v>584.6878042119198</v>
      </c>
      <c r="K45" s="41">
        <f t="shared" si="13"/>
        <v>556.8455278208761</v>
      </c>
      <c r="L45" s="15"/>
      <c r="M45" s="54"/>
      <c r="N45" s="55"/>
      <c r="P45" s="55"/>
      <c r="Q45" s="17"/>
      <c r="U45" s="55"/>
    </row>
    <row r="46" spans="1:21" ht="45" customHeight="1">
      <c r="A46" s="8" t="s">
        <v>87</v>
      </c>
      <c r="B46" s="3" t="s">
        <v>37</v>
      </c>
      <c r="C46" s="2"/>
      <c r="D46" s="10" t="s">
        <v>135</v>
      </c>
      <c r="E46" s="4">
        <v>24</v>
      </c>
      <c r="F46" s="82">
        <v>1150.1511504333107</v>
      </c>
      <c r="G46" s="41">
        <f t="shared" si="5"/>
        <v>1104.1451044159783</v>
      </c>
      <c r="H46" s="42">
        <f t="shared" si="10"/>
        <v>1058.1390583986458</v>
      </c>
      <c r="I46" s="42">
        <f t="shared" si="11"/>
        <v>1012.1330123813134</v>
      </c>
      <c r="J46" s="41">
        <f t="shared" si="12"/>
        <v>966.126966363981</v>
      </c>
      <c r="K46" s="41">
        <f t="shared" si="13"/>
        <v>920.1209203466486</v>
      </c>
      <c r="L46" s="15"/>
      <c r="M46" s="54"/>
      <c r="N46" s="55"/>
      <c r="P46" s="55"/>
      <c r="Q46" s="17"/>
      <c r="U46" s="55"/>
    </row>
    <row r="47" spans="1:21" ht="48.75" customHeight="1">
      <c r="A47" s="8" t="s">
        <v>88</v>
      </c>
      <c r="B47" s="3" t="s">
        <v>38</v>
      </c>
      <c r="C47" s="2"/>
      <c r="D47" s="10" t="s">
        <v>138</v>
      </c>
      <c r="E47" s="4">
        <v>30</v>
      </c>
      <c r="F47" s="82">
        <v>1250.4701758414956</v>
      </c>
      <c r="G47" s="41">
        <f t="shared" si="5"/>
        <v>1200.4513688078357</v>
      </c>
      <c r="H47" s="42">
        <f t="shared" si="10"/>
        <v>1150.432561774176</v>
      </c>
      <c r="I47" s="42">
        <f t="shared" si="11"/>
        <v>1100.4137547405162</v>
      </c>
      <c r="J47" s="41">
        <f t="shared" si="12"/>
        <v>1050.3949477068563</v>
      </c>
      <c r="K47" s="41">
        <f t="shared" si="13"/>
        <v>1000.3761406731965</v>
      </c>
      <c r="L47" s="15"/>
      <c r="M47" s="54"/>
      <c r="N47" s="55"/>
      <c r="P47" s="55"/>
      <c r="Q47" s="17"/>
      <c r="U47" s="55"/>
    </row>
    <row r="48" spans="1:21" ht="48.75" customHeight="1">
      <c r="A48" s="8" t="s">
        <v>89</v>
      </c>
      <c r="B48" s="3" t="s">
        <v>39</v>
      </c>
      <c r="C48" s="2"/>
      <c r="D48" s="10" t="s">
        <v>139</v>
      </c>
      <c r="E48" s="4">
        <v>10</v>
      </c>
      <c r="F48" s="82">
        <v>1660.7128943093376</v>
      </c>
      <c r="G48" s="41">
        <f t="shared" si="5"/>
        <v>1594.284378536964</v>
      </c>
      <c r="H48" s="42">
        <f t="shared" si="10"/>
        <v>1527.8558627645907</v>
      </c>
      <c r="I48" s="42">
        <f t="shared" si="11"/>
        <v>1461.427346992217</v>
      </c>
      <c r="J48" s="41">
        <f t="shared" si="12"/>
        <v>1394.9988312198434</v>
      </c>
      <c r="K48" s="41">
        <f t="shared" si="13"/>
        <v>1328.5703154474702</v>
      </c>
      <c r="L48" s="15"/>
      <c r="M48" s="54"/>
      <c r="N48" s="55"/>
      <c r="P48" s="55"/>
      <c r="Q48" s="17"/>
      <c r="U48" s="55"/>
    </row>
    <row r="49" spans="1:21" s="24" customFormat="1" ht="12.75" customHeight="1">
      <c r="A49" s="28" t="s">
        <v>12</v>
      </c>
      <c r="B49" s="30"/>
      <c r="C49" s="30"/>
      <c r="D49" s="30"/>
      <c r="E49" s="30"/>
      <c r="F49" s="79" t="s">
        <v>237</v>
      </c>
      <c r="G49" s="62"/>
      <c r="H49" s="62"/>
      <c r="I49" s="62"/>
      <c r="J49" s="62"/>
      <c r="K49" s="49"/>
      <c r="L49" s="16"/>
      <c r="M49" s="54"/>
      <c r="N49" s="55"/>
      <c r="P49" s="55"/>
      <c r="Q49" s="17"/>
      <c r="U49" s="55"/>
    </row>
    <row r="50" spans="1:21" ht="51.75" customHeight="1">
      <c r="A50" s="8" t="s">
        <v>90</v>
      </c>
      <c r="B50" s="3" t="s">
        <v>40</v>
      </c>
      <c r="C50" s="2"/>
      <c r="D50" s="10" t="s">
        <v>157</v>
      </c>
      <c r="E50" s="4">
        <v>200</v>
      </c>
      <c r="F50" s="82">
        <v>170.43389411175474</v>
      </c>
      <c r="G50" s="41">
        <f t="shared" si="5"/>
        <v>163.61653834728455</v>
      </c>
      <c r="H50" s="42">
        <f>F50*0.92</f>
        <v>156.79918258281435</v>
      </c>
      <c r="I50" s="42">
        <f>F50*0.88</f>
        <v>149.98182681834416</v>
      </c>
      <c r="J50" s="41">
        <f>F50*0.84</f>
        <v>143.16447105387397</v>
      </c>
      <c r="K50" s="41">
        <f>F50*0.8</f>
        <v>136.3471152894038</v>
      </c>
      <c r="L50" s="15"/>
      <c r="M50" s="54"/>
      <c r="N50" s="55"/>
      <c r="P50" s="55"/>
      <c r="Q50" s="17"/>
      <c r="U50" s="55"/>
    </row>
    <row r="51" spans="1:21" ht="51.75" customHeight="1">
      <c r="A51" s="8" t="s">
        <v>91</v>
      </c>
      <c r="B51" s="3" t="s">
        <v>41</v>
      </c>
      <c r="C51" s="2"/>
      <c r="D51" s="10" t="s">
        <v>158</v>
      </c>
      <c r="E51" s="4">
        <v>200</v>
      </c>
      <c r="F51" s="82">
        <v>184.87744446020858</v>
      </c>
      <c r="G51" s="41">
        <f t="shared" si="5"/>
        <v>177.48234668180024</v>
      </c>
      <c r="H51" s="42">
        <f>F51*0.92</f>
        <v>170.0872489033919</v>
      </c>
      <c r="I51" s="42">
        <f>F51*0.88</f>
        <v>162.69215112498355</v>
      </c>
      <c r="J51" s="41">
        <f>F51*0.84</f>
        <v>155.2970533465752</v>
      </c>
      <c r="K51" s="41">
        <f>F51*0.8</f>
        <v>147.90195556816687</v>
      </c>
      <c r="L51" s="15"/>
      <c r="M51" s="54"/>
      <c r="N51" s="55"/>
      <c r="P51" s="55"/>
      <c r="Q51" s="17"/>
      <c r="U51" s="55"/>
    </row>
    <row r="52" spans="1:21" ht="51.75" customHeight="1">
      <c r="A52" s="8" t="s">
        <v>92</v>
      </c>
      <c r="B52" s="3" t="s">
        <v>42</v>
      </c>
      <c r="C52" s="2"/>
      <c r="D52" s="10" t="s">
        <v>151</v>
      </c>
      <c r="E52" s="4">
        <v>100</v>
      </c>
      <c r="F52" s="82">
        <v>481.8818111320588</v>
      </c>
      <c r="G52" s="41">
        <f t="shared" si="5"/>
        <v>462.6065386867764</v>
      </c>
      <c r="H52" s="42">
        <f>F52*0.92</f>
        <v>443.33126624149406</v>
      </c>
      <c r="I52" s="42">
        <f>F52*0.88</f>
        <v>424.05599379621174</v>
      </c>
      <c r="J52" s="41">
        <f>F52*0.84</f>
        <v>404.78072135092935</v>
      </c>
      <c r="K52" s="41">
        <f>F52*0.8</f>
        <v>385.50544890564703</v>
      </c>
      <c r="L52" s="15"/>
      <c r="M52" s="54"/>
      <c r="N52" s="55"/>
      <c r="P52" s="55"/>
      <c r="Q52" s="17"/>
      <c r="U52" s="55"/>
    </row>
    <row r="53" spans="1:21" ht="45" customHeight="1">
      <c r="A53" s="8" t="s">
        <v>93</v>
      </c>
      <c r="B53" s="3" t="s">
        <v>43</v>
      </c>
      <c r="C53" s="2"/>
      <c r="D53" s="10" t="s">
        <v>152</v>
      </c>
      <c r="E53" s="4">
        <v>100</v>
      </c>
      <c r="F53" s="82">
        <v>505.2206636006848</v>
      </c>
      <c r="G53" s="41">
        <f t="shared" si="5"/>
        <v>485.0118370566574</v>
      </c>
      <c r="H53" s="42">
        <f aca="true" t="shared" si="14" ref="H53:H58">F53*0.92</f>
        <v>464.80301051263007</v>
      </c>
      <c r="I53" s="42">
        <f aca="true" t="shared" si="15" ref="I53:I58">F53*0.88</f>
        <v>444.59418396860264</v>
      </c>
      <c r="J53" s="41">
        <f aca="true" t="shared" si="16" ref="J53:J58">F53*0.84</f>
        <v>424.3853574245752</v>
      </c>
      <c r="K53" s="41">
        <f aca="true" t="shared" si="17" ref="K53:K58">F53*0.8</f>
        <v>404.1765308805479</v>
      </c>
      <c r="L53" s="15"/>
      <c r="M53" s="54"/>
      <c r="N53" s="55"/>
      <c r="P53" s="55"/>
      <c r="Q53" s="17"/>
      <c r="U53" s="55"/>
    </row>
    <row r="54" spans="1:21" ht="45" customHeight="1">
      <c r="A54" s="8" t="s">
        <v>94</v>
      </c>
      <c r="B54" s="3" t="s">
        <v>44</v>
      </c>
      <c r="C54" s="2"/>
      <c r="D54" s="10" t="s">
        <v>153</v>
      </c>
      <c r="E54" s="4">
        <v>100</v>
      </c>
      <c r="F54" s="82">
        <v>546.8360844619017</v>
      </c>
      <c r="G54" s="41">
        <f t="shared" si="5"/>
        <v>524.9626410834256</v>
      </c>
      <c r="H54" s="42">
        <f t="shared" si="14"/>
        <v>503.0891977049496</v>
      </c>
      <c r="I54" s="42">
        <f t="shared" si="15"/>
        <v>481.2157543264735</v>
      </c>
      <c r="J54" s="41">
        <f t="shared" si="16"/>
        <v>459.3423109479974</v>
      </c>
      <c r="K54" s="41">
        <f t="shared" si="17"/>
        <v>437.46886756952136</v>
      </c>
      <c r="L54" s="15" t="s">
        <v>199</v>
      </c>
      <c r="M54" s="54"/>
      <c r="N54" s="55"/>
      <c r="P54" s="55"/>
      <c r="Q54" s="17"/>
      <c r="U54" s="55"/>
    </row>
    <row r="55" spans="1:21" ht="45" customHeight="1">
      <c r="A55" s="8" t="s">
        <v>95</v>
      </c>
      <c r="B55" s="3" t="s">
        <v>45</v>
      </c>
      <c r="C55" s="2"/>
      <c r="D55" s="10" t="s">
        <v>150</v>
      </c>
      <c r="E55" s="4">
        <v>100</v>
      </c>
      <c r="F55" s="82">
        <v>616.6805365063395</v>
      </c>
      <c r="G55" s="41">
        <f t="shared" si="5"/>
        <v>592.013315046086</v>
      </c>
      <c r="H55" s="42">
        <f t="shared" si="14"/>
        <v>567.3460935858324</v>
      </c>
      <c r="I55" s="42">
        <f t="shared" si="15"/>
        <v>542.6788721255788</v>
      </c>
      <c r="J55" s="41">
        <f t="shared" si="16"/>
        <v>518.0116506653252</v>
      </c>
      <c r="K55" s="41">
        <f t="shared" si="17"/>
        <v>493.34442920507166</v>
      </c>
      <c r="L55" s="15"/>
      <c r="M55" s="54"/>
      <c r="N55" s="55"/>
      <c r="P55" s="55"/>
      <c r="Q55" s="17"/>
      <c r="U55" s="55"/>
    </row>
    <row r="56" spans="1:21" ht="51.75" customHeight="1">
      <c r="A56" s="8" t="s">
        <v>96</v>
      </c>
      <c r="B56" s="3" t="s">
        <v>46</v>
      </c>
      <c r="C56" s="2"/>
      <c r="D56" s="10" t="s">
        <v>154</v>
      </c>
      <c r="E56" s="4">
        <v>30</v>
      </c>
      <c r="F56" s="82">
        <v>372.5225595000001</v>
      </c>
      <c r="G56" s="41">
        <f t="shared" si="5"/>
        <v>357.6216571200001</v>
      </c>
      <c r="H56" s="42">
        <f t="shared" si="14"/>
        <v>342.72075474000013</v>
      </c>
      <c r="I56" s="42">
        <f t="shared" si="15"/>
        <v>327.8198523600001</v>
      </c>
      <c r="J56" s="41">
        <f t="shared" si="16"/>
        <v>312.9189499800001</v>
      </c>
      <c r="K56" s="41">
        <f t="shared" si="17"/>
        <v>298.0180476000001</v>
      </c>
      <c r="L56" s="15"/>
      <c r="M56" s="54"/>
      <c r="N56" s="55"/>
      <c r="P56" s="55"/>
      <c r="Q56" s="17"/>
      <c r="U56" s="55"/>
    </row>
    <row r="57" spans="1:21" ht="51.75" customHeight="1">
      <c r="A57" s="8" t="s">
        <v>97</v>
      </c>
      <c r="B57" s="3" t="s">
        <v>47</v>
      </c>
      <c r="C57" s="2"/>
      <c r="D57" s="10" t="s">
        <v>155</v>
      </c>
      <c r="E57" s="4">
        <v>50</v>
      </c>
      <c r="F57" s="82">
        <v>386.80701150000016</v>
      </c>
      <c r="G57" s="41">
        <f t="shared" si="5"/>
        <v>371.3347310400001</v>
      </c>
      <c r="H57" s="42">
        <f t="shared" si="14"/>
        <v>355.86245058000014</v>
      </c>
      <c r="I57" s="42">
        <f t="shared" si="15"/>
        <v>340.39017012000016</v>
      </c>
      <c r="J57" s="41">
        <f t="shared" si="16"/>
        <v>324.9178896600001</v>
      </c>
      <c r="K57" s="41">
        <f t="shared" si="17"/>
        <v>309.44560920000015</v>
      </c>
      <c r="L57" s="15"/>
      <c r="M57" s="54"/>
      <c r="N57" s="55"/>
      <c r="P57" s="55"/>
      <c r="Q57" s="17"/>
      <c r="U57" s="55"/>
    </row>
    <row r="58" spans="1:21" ht="45" customHeight="1">
      <c r="A58" s="8" t="s">
        <v>98</v>
      </c>
      <c r="B58" s="3" t="s">
        <v>48</v>
      </c>
      <c r="C58" s="2"/>
      <c r="D58" s="10" t="s">
        <v>156</v>
      </c>
      <c r="E58" s="4">
        <v>20</v>
      </c>
      <c r="F58" s="82">
        <v>940.0064531154642</v>
      </c>
      <c r="G58" s="41">
        <f t="shared" si="5"/>
        <v>902.4061949908456</v>
      </c>
      <c r="H58" s="42">
        <f t="shared" si="14"/>
        <v>864.8059368662271</v>
      </c>
      <c r="I58" s="42">
        <f t="shared" si="15"/>
        <v>827.2056787416085</v>
      </c>
      <c r="J58" s="41">
        <f t="shared" si="16"/>
        <v>789.6054206169899</v>
      </c>
      <c r="K58" s="41">
        <f t="shared" si="17"/>
        <v>752.0051624923714</v>
      </c>
      <c r="L58" s="15"/>
      <c r="M58" s="54"/>
      <c r="N58" s="55"/>
      <c r="P58" s="55"/>
      <c r="Q58" s="17"/>
      <c r="U58" s="55"/>
    </row>
    <row r="59" spans="1:21" s="24" customFormat="1" ht="12.75" customHeight="1">
      <c r="A59" s="28" t="s">
        <v>13</v>
      </c>
      <c r="B59" s="30"/>
      <c r="C59" s="30"/>
      <c r="D59" s="30"/>
      <c r="E59" s="30"/>
      <c r="F59" s="79" t="s">
        <v>237</v>
      </c>
      <c r="G59" s="62"/>
      <c r="H59" s="62"/>
      <c r="I59" s="62"/>
      <c r="J59" s="62"/>
      <c r="K59" s="49"/>
      <c r="L59" s="16"/>
      <c r="M59" s="54"/>
      <c r="N59" s="55"/>
      <c r="P59" s="55"/>
      <c r="Q59" s="17"/>
      <c r="U59" s="55"/>
    </row>
    <row r="60" spans="1:21" ht="60.75" customHeight="1">
      <c r="A60" s="8" t="s">
        <v>99</v>
      </c>
      <c r="B60" s="3" t="s">
        <v>49</v>
      </c>
      <c r="C60" s="2"/>
      <c r="D60" s="10" t="s">
        <v>146</v>
      </c>
      <c r="E60" s="4">
        <v>10</v>
      </c>
      <c r="F60" s="82">
        <v>699.8260913280003</v>
      </c>
      <c r="G60" s="41">
        <f t="shared" si="5"/>
        <v>671.8330476748803</v>
      </c>
      <c r="H60" s="42">
        <f>F60*0.92</f>
        <v>643.8400040217603</v>
      </c>
      <c r="I60" s="42">
        <f>F60*0.88</f>
        <v>615.8469603686402</v>
      </c>
      <c r="J60" s="41">
        <f>F60*0.84</f>
        <v>587.8539167155202</v>
      </c>
      <c r="K60" s="41">
        <f>F60*0.8</f>
        <v>559.8608730624003</v>
      </c>
      <c r="L60" s="15"/>
      <c r="M60" s="54"/>
      <c r="N60" s="55"/>
      <c r="P60" s="55"/>
      <c r="Q60" s="17"/>
      <c r="U60" s="55"/>
    </row>
    <row r="61" spans="1:21" ht="60.75" customHeight="1">
      <c r="A61" s="8" t="s">
        <v>100</v>
      </c>
      <c r="B61" s="3" t="s">
        <v>50</v>
      </c>
      <c r="C61" s="2"/>
      <c r="D61" s="10" t="s">
        <v>147</v>
      </c>
      <c r="E61" s="4">
        <v>24</v>
      </c>
      <c r="F61" s="82">
        <v>2409.385423536001</v>
      </c>
      <c r="G61" s="41">
        <f t="shared" si="5"/>
        <v>2313.0100065945608</v>
      </c>
      <c r="H61" s="42">
        <f>F61*0.92</f>
        <v>2216.634589653121</v>
      </c>
      <c r="I61" s="42">
        <f>F61*0.88</f>
        <v>2120.259172711681</v>
      </c>
      <c r="J61" s="41">
        <f>F61*0.84</f>
        <v>2023.8837557702407</v>
      </c>
      <c r="K61" s="41">
        <f>F61*0.8</f>
        <v>1927.5083388288008</v>
      </c>
      <c r="L61" s="15" t="s">
        <v>199</v>
      </c>
      <c r="M61" s="54"/>
      <c r="N61" s="55"/>
      <c r="P61" s="55"/>
      <c r="Q61" s="17"/>
      <c r="U61" s="55"/>
    </row>
    <row r="62" spans="1:21" ht="60.75" customHeight="1">
      <c r="A62" s="8" t="s">
        <v>101</v>
      </c>
      <c r="B62" s="3" t="s">
        <v>51</v>
      </c>
      <c r="C62" s="2"/>
      <c r="D62" s="10" t="s">
        <v>148</v>
      </c>
      <c r="E62" s="4">
        <v>24</v>
      </c>
      <c r="F62" s="82">
        <v>2277.59740568</v>
      </c>
      <c r="G62" s="41">
        <f t="shared" si="5"/>
        <v>2186.4935094528</v>
      </c>
      <c r="H62" s="42">
        <f>F62*0.92</f>
        <v>2095.3896132256</v>
      </c>
      <c r="I62" s="42">
        <f>F62*0.88</f>
        <v>2004.2857169984002</v>
      </c>
      <c r="J62" s="41">
        <f>F62*0.84</f>
        <v>1913.1818207712</v>
      </c>
      <c r="K62" s="41">
        <f>F62*0.8</f>
        <v>1822.077924544</v>
      </c>
      <c r="L62" s="15"/>
      <c r="M62" s="54"/>
      <c r="N62" s="55"/>
      <c r="P62" s="55"/>
      <c r="Q62" s="17"/>
      <c r="U62" s="55"/>
    </row>
    <row r="63" spans="1:21" ht="60.75" customHeight="1">
      <c r="A63" s="8" t="s">
        <v>102</v>
      </c>
      <c r="B63" s="3" t="s">
        <v>52</v>
      </c>
      <c r="C63" s="2"/>
      <c r="D63" s="10" t="s">
        <v>149</v>
      </c>
      <c r="E63" s="4">
        <v>15</v>
      </c>
      <c r="F63" s="82">
        <v>2634.010847792</v>
      </c>
      <c r="G63" s="41">
        <f t="shared" si="5"/>
        <v>2528.65041388032</v>
      </c>
      <c r="H63" s="42">
        <f>F63*0.92</f>
        <v>2423.2899799686397</v>
      </c>
      <c r="I63" s="42">
        <f>F63*0.88</f>
        <v>2317.9295460569597</v>
      </c>
      <c r="J63" s="41">
        <f>F63*0.84</f>
        <v>2212.5691121452796</v>
      </c>
      <c r="K63" s="41">
        <f>F63*0.8</f>
        <v>2107.2086782336</v>
      </c>
      <c r="L63" s="15"/>
      <c r="M63" s="54"/>
      <c r="N63" s="55"/>
      <c r="P63" s="55"/>
      <c r="Q63" s="17"/>
      <c r="U63" s="55"/>
    </row>
    <row r="64" spans="1:21" s="24" customFormat="1" ht="12.75" customHeight="1">
      <c r="A64" s="28" t="s">
        <v>53</v>
      </c>
      <c r="B64" s="30"/>
      <c r="C64" s="30"/>
      <c r="D64" s="30"/>
      <c r="E64" s="30"/>
      <c r="F64" s="79">
        <v>0</v>
      </c>
      <c r="G64" s="62"/>
      <c r="H64" s="62"/>
      <c r="I64" s="62"/>
      <c r="J64" s="62"/>
      <c r="K64" s="49"/>
      <c r="L64" s="16"/>
      <c r="M64" s="54"/>
      <c r="N64" s="55"/>
      <c r="P64" s="55"/>
      <c r="Q64" s="17"/>
      <c r="U64" s="55"/>
    </row>
    <row r="65" spans="1:21" s="43" customFormat="1" ht="54.75" customHeight="1">
      <c r="A65" s="9" t="s">
        <v>208</v>
      </c>
      <c r="B65" s="5" t="s">
        <v>209</v>
      </c>
      <c r="C65" s="2"/>
      <c r="D65" s="10" t="s">
        <v>212</v>
      </c>
      <c r="E65" s="4">
        <v>16</v>
      </c>
      <c r="F65" s="82">
        <v>657.1952312</v>
      </c>
      <c r="G65" s="41">
        <f>F65*0.96</f>
        <v>630.9074219519999</v>
      </c>
      <c r="H65" s="42">
        <f>F65*0.92</f>
        <v>604.619612704</v>
      </c>
      <c r="I65" s="42">
        <f>F65*0.88</f>
        <v>578.331803456</v>
      </c>
      <c r="J65" s="41">
        <f>F65*0.84</f>
        <v>552.043994208</v>
      </c>
      <c r="K65" s="41">
        <f>F65*0.8</f>
        <v>525.75618496</v>
      </c>
      <c r="L65" s="15"/>
      <c r="M65" s="54"/>
      <c r="N65" s="55"/>
      <c r="P65" s="55"/>
      <c r="Q65" s="17"/>
      <c r="U65" s="55"/>
    </row>
    <row r="66" spans="1:21" ht="54.75" customHeight="1">
      <c r="A66" s="9" t="s">
        <v>69</v>
      </c>
      <c r="B66" s="5" t="s">
        <v>54</v>
      </c>
      <c r="C66" s="2"/>
      <c r="D66" s="10" t="s">
        <v>144</v>
      </c>
      <c r="E66" s="4">
        <v>6</v>
      </c>
      <c r="F66" s="82">
        <v>2242.967482641788</v>
      </c>
      <c r="G66" s="41">
        <f t="shared" si="5"/>
        <v>2153.2487833361165</v>
      </c>
      <c r="H66" s="42">
        <f>F66*0.92</f>
        <v>2063.5300840304453</v>
      </c>
      <c r="I66" s="42">
        <f>F66*0.88</f>
        <v>1973.8113847247735</v>
      </c>
      <c r="J66" s="41">
        <f>F66*0.84</f>
        <v>1884.092685419102</v>
      </c>
      <c r="K66" s="41">
        <f>F66*0.8</f>
        <v>1794.3739861134306</v>
      </c>
      <c r="L66" s="15"/>
      <c r="M66" s="54"/>
      <c r="N66" s="55"/>
      <c r="P66" s="55"/>
      <c r="Q66" s="17"/>
      <c r="U66" s="55"/>
    </row>
    <row r="67" spans="1:21" ht="54.75" customHeight="1">
      <c r="A67" s="9" t="s">
        <v>70</v>
      </c>
      <c r="B67" s="5" t="s">
        <v>55</v>
      </c>
      <c r="C67" s="2"/>
      <c r="D67" s="10" t="s">
        <v>145</v>
      </c>
      <c r="E67" s="4">
        <v>10</v>
      </c>
      <c r="F67" s="82">
        <v>3001.684151356801</v>
      </c>
      <c r="G67" s="41">
        <f t="shared" si="5"/>
        <v>2881.616785302529</v>
      </c>
      <c r="H67" s="42">
        <f>F67*0.92</f>
        <v>2761.549419248257</v>
      </c>
      <c r="I67" s="42">
        <f>F67*0.88</f>
        <v>2641.482053193985</v>
      </c>
      <c r="J67" s="41">
        <f>F67*0.84</f>
        <v>2521.414687139713</v>
      </c>
      <c r="K67" s="41">
        <f>F67*0.8</f>
        <v>2401.347321085441</v>
      </c>
      <c r="L67" s="15" t="s">
        <v>199</v>
      </c>
      <c r="M67" s="54"/>
      <c r="N67" s="55"/>
      <c r="P67" s="55"/>
      <c r="Q67" s="17"/>
      <c r="U67" s="55"/>
    </row>
    <row r="68" spans="1:21" s="24" customFormat="1" ht="12.75" customHeight="1">
      <c r="A68" s="28" t="s">
        <v>182</v>
      </c>
      <c r="B68" s="30"/>
      <c r="C68" s="30"/>
      <c r="D68" s="30"/>
      <c r="E68" s="30"/>
      <c r="F68" s="79" t="s">
        <v>237</v>
      </c>
      <c r="G68" s="62"/>
      <c r="H68" s="62"/>
      <c r="I68" s="62"/>
      <c r="J68" s="62"/>
      <c r="K68" s="49"/>
      <c r="L68" s="16"/>
      <c r="M68" s="54"/>
      <c r="N68" s="55"/>
      <c r="P68" s="55"/>
      <c r="Q68" s="17"/>
      <c r="U68" s="55"/>
    </row>
    <row r="69" spans="1:21" s="13" customFormat="1" ht="54.75" customHeight="1">
      <c r="A69" s="9" t="s">
        <v>183</v>
      </c>
      <c r="B69" s="5" t="s">
        <v>184</v>
      </c>
      <c r="C69" s="2"/>
      <c r="D69" s="10" t="s">
        <v>185</v>
      </c>
      <c r="E69" s="4">
        <v>5</v>
      </c>
      <c r="F69" s="82">
        <v>3347.215592535361</v>
      </c>
      <c r="G69" s="41">
        <f t="shared" si="5"/>
        <v>3213.3269688339465</v>
      </c>
      <c r="H69" s="42">
        <f>F69*0.92</f>
        <v>3079.438345132532</v>
      </c>
      <c r="I69" s="42">
        <f>F69*0.88</f>
        <v>2945.5497214311176</v>
      </c>
      <c r="J69" s="41">
        <f>F69*0.84</f>
        <v>2811.661097729703</v>
      </c>
      <c r="K69" s="41">
        <f>F69*0.8</f>
        <v>2677.772474028289</v>
      </c>
      <c r="L69" s="15"/>
      <c r="M69" s="54"/>
      <c r="N69" s="55"/>
      <c r="P69" s="55"/>
      <c r="Q69" s="17"/>
      <c r="U69" s="55"/>
    </row>
    <row r="70" spans="1:21" s="24" customFormat="1" ht="12.75" customHeight="1">
      <c r="A70" s="28" t="s">
        <v>15</v>
      </c>
      <c r="B70" s="30"/>
      <c r="C70" s="30"/>
      <c r="D70" s="30"/>
      <c r="E70" s="30"/>
      <c r="F70" s="79" t="s">
        <v>237</v>
      </c>
      <c r="G70" s="62"/>
      <c r="H70" s="62"/>
      <c r="I70" s="62"/>
      <c r="J70" s="62"/>
      <c r="K70" s="49"/>
      <c r="L70" s="16"/>
      <c r="M70" s="54"/>
      <c r="N70" s="55"/>
      <c r="P70" s="55"/>
      <c r="Q70" s="17"/>
      <c r="U70" s="55"/>
    </row>
    <row r="71" spans="1:21" s="18" customFormat="1" ht="45" customHeight="1">
      <c r="A71" s="9" t="s">
        <v>234</v>
      </c>
      <c r="B71" s="5" t="s">
        <v>189</v>
      </c>
      <c r="C71" s="2"/>
      <c r="D71" s="10" t="s">
        <v>190</v>
      </c>
      <c r="E71" s="4">
        <v>100</v>
      </c>
      <c r="F71" s="82">
        <v>273.62538112</v>
      </c>
      <c r="G71" s="41">
        <f>F71*0.96</f>
        <v>262.6803658752</v>
      </c>
      <c r="H71" s="42">
        <f aca="true" t="shared" si="18" ref="H71:H76">F71*0.92</f>
        <v>251.7353506304</v>
      </c>
      <c r="I71" s="42">
        <f aca="true" t="shared" si="19" ref="I71:I76">F71*0.88</f>
        <v>240.7903353856</v>
      </c>
      <c r="J71" s="41">
        <f aca="true" t="shared" si="20" ref="J71:J76">F71*0.84</f>
        <v>229.84532014079997</v>
      </c>
      <c r="K71" s="41">
        <f aca="true" t="shared" si="21" ref="K71:K76">F71*0.8</f>
        <v>218.900304896</v>
      </c>
      <c r="L71" s="15"/>
      <c r="M71" s="54"/>
      <c r="N71" s="55"/>
      <c r="P71" s="55"/>
      <c r="Q71" s="17"/>
      <c r="U71" s="55"/>
    </row>
    <row r="72" spans="1:21" ht="45" customHeight="1">
      <c r="A72" s="9" t="s">
        <v>235</v>
      </c>
      <c r="B72" s="5" t="s">
        <v>56</v>
      </c>
      <c r="C72" s="2"/>
      <c r="D72" s="10" t="s">
        <v>159</v>
      </c>
      <c r="E72" s="4">
        <v>1</v>
      </c>
      <c r="F72" s="82">
        <v>132.9664741989334</v>
      </c>
      <c r="G72" s="41">
        <f t="shared" si="5"/>
        <v>127.64781523097606</v>
      </c>
      <c r="H72" s="42">
        <f t="shared" si="18"/>
        <v>122.32915626301875</v>
      </c>
      <c r="I72" s="42">
        <f t="shared" si="19"/>
        <v>117.0104972950614</v>
      </c>
      <c r="J72" s="41">
        <f t="shared" si="20"/>
        <v>111.69183832710407</v>
      </c>
      <c r="K72" s="41">
        <f t="shared" si="21"/>
        <v>106.37317935914673</v>
      </c>
      <c r="L72" s="15"/>
      <c r="M72" s="54"/>
      <c r="N72" s="55"/>
      <c r="P72" s="55"/>
      <c r="Q72" s="17"/>
      <c r="U72" s="55"/>
    </row>
    <row r="73" spans="1:21" ht="45" customHeight="1">
      <c r="A73" s="9" t="s">
        <v>236</v>
      </c>
      <c r="B73" s="5" t="s">
        <v>191</v>
      </c>
      <c r="C73" s="2"/>
      <c r="D73" s="10" t="s">
        <v>165</v>
      </c>
      <c r="E73" s="4">
        <v>100</v>
      </c>
      <c r="F73" s="82">
        <v>45.73651661044948</v>
      </c>
      <c r="G73" s="41">
        <f t="shared" si="5"/>
        <v>43.9070559460315</v>
      </c>
      <c r="H73" s="42">
        <f t="shared" si="18"/>
        <v>42.07759528161352</v>
      </c>
      <c r="I73" s="42">
        <f t="shared" si="19"/>
        <v>40.24813461719554</v>
      </c>
      <c r="J73" s="41">
        <f t="shared" si="20"/>
        <v>38.41867395277756</v>
      </c>
      <c r="K73" s="41">
        <f t="shared" si="21"/>
        <v>36.58921328835958</v>
      </c>
      <c r="L73" s="15"/>
      <c r="M73" s="54"/>
      <c r="N73" s="55"/>
      <c r="P73" s="55"/>
      <c r="Q73" s="17"/>
      <c r="U73" s="55"/>
    </row>
    <row r="74" spans="1:21" ht="45" customHeight="1">
      <c r="A74" s="9" t="s">
        <v>166</v>
      </c>
      <c r="B74" s="5" t="s">
        <v>104</v>
      </c>
      <c r="C74" s="2"/>
      <c r="D74" s="10" t="s">
        <v>164</v>
      </c>
      <c r="E74" s="4">
        <v>1</v>
      </c>
      <c r="F74" s="82">
        <v>284.7053436200664</v>
      </c>
      <c r="G74" s="41">
        <f t="shared" si="5"/>
        <v>273.31712987526373</v>
      </c>
      <c r="H74" s="42">
        <f t="shared" si="18"/>
        <v>261.9289161304611</v>
      </c>
      <c r="I74" s="42">
        <f t="shared" si="19"/>
        <v>250.54070238565842</v>
      </c>
      <c r="J74" s="41">
        <f t="shared" si="20"/>
        <v>239.15248864085578</v>
      </c>
      <c r="K74" s="41">
        <f t="shared" si="21"/>
        <v>227.76427489605314</v>
      </c>
      <c r="L74" s="15"/>
      <c r="M74" s="54"/>
      <c r="N74" s="55"/>
      <c r="P74" s="55"/>
      <c r="Q74" s="17"/>
      <c r="U74" s="55"/>
    </row>
    <row r="75" spans="1:21" ht="45" customHeight="1">
      <c r="A75" s="9" t="s">
        <v>166</v>
      </c>
      <c r="B75" s="5" t="s">
        <v>105</v>
      </c>
      <c r="C75" s="2"/>
      <c r="D75" s="10" t="s">
        <v>163</v>
      </c>
      <c r="E75" s="4">
        <v>1</v>
      </c>
      <c r="F75" s="82">
        <v>284.7053436200664</v>
      </c>
      <c r="G75" s="41">
        <f t="shared" si="5"/>
        <v>273.31712987526373</v>
      </c>
      <c r="H75" s="42">
        <f t="shared" si="18"/>
        <v>261.9289161304611</v>
      </c>
      <c r="I75" s="42">
        <f t="shared" si="19"/>
        <v>250.54070238565842</v>
      </c>
      <c r="J75" s="41">
        <f t="shared" si="20"/>
        <v>239.15248864085578</v>
      </c>
      <c r="K75" s="41">
        <f t="shared" si="21"/>
        <v>227.76427489605314</v>
      </c>
      <c r="L75" s="15"/>
      <c r="M75" s="54"/>
      <c r="N75" s="55"/>
      <c r="P75" s="55"/>
      <c r="Q75" s="17"/>
      <c r="U75" s="55"/>
    </row>
    <row r="76" spans="1:21" ht="45" customHeight="1">
      <c r="A76" s="9" t="s">
        <v>167</v>
      </c>
      <c r="B76" s="5" t="s">
        <v>106</v>
      </c>
      <c r="C76" s="2"/>
      <c r="D76" s="10" t="s">
        <v>162</v>
      </c>
      <c r="E76" s="4">
        <v>1</v>
      </c>
      <c r="F76" s="82">
        <v>257.394620533253</v>
      </c>
      <c r="G76" s="41">
        <f t="shared" si="5"/>
        <v>247.09883571192285</v>
      </c>
      <c r="H76" s="42">
        <f t="shared" si="18"/>
        <v>236.80305089059274</v>
      </c>
      <c r="I76" s="42">
        <f t="shared" si="19"/>
        <v>226.5072660692626</v>
      </c>
      <c r="J76" s="41">
        <f t="shared" si="20"/>
        <v>216.21148124793248</v>
      </c>
      <c r="K76" s="41">
        <f t="shared" si="21"/>
        <v>205.91569642660238</v>
      </c>
      <c r="L76" s="15"/>
      <c r="M76" s="54"/>
      <c r="N76" s="55"/>
      <c r="P76" s="55"/>
      <c r="Q76" s="17"/>
      <c r="U76" s="55"/>
    </row>
    <row r="77" spans="1:21" s="24" customFormat="1" ht="12.75" customHeight="1">
      <c r="A77" s="28" t="s">
        <v>103</v>
      </c>
      <c r="B77" s="30"/>
      <c r="C77" s="30"/>
      <c r="D77" s="30"/>
      <c r="E77" s="30"/>
      <c r="F77" s="79" t="s">
        <v>237</v>
      </c>
      <c r="G77" s="62"/>
      <c r="H77" s="62"/>
      <c r="I77" s="62"/>
      <c r="J77" s="62"/>
      <c r="K77" s="49"/>
      <c r="L77" s="16"/>
      <c r="M77" s="54"/>
      <c r="N77" s="55"/>
      <c r="P77" s="55"/>
      <c r="Q77" s="17"/>
      <c r="U77" s="55"/>
    </row>
    <row r="78" spans="1:21" ht="61.5" customHeight="1">
      <c r="A78" s="9" t="s">
        <v>109</v>
      </c>
      <c r="B78" s="5" t="s">
        <v>58</v>
      </c>
      <c r="C78" s="2"/>
      <c r="D78" s="10" t="s">
        <v>180</v>
      </c>
      <c r="E78" s="4">
        <v>10</v>
      </c>
      <c r="F78" s="82">
        <v>860.580948918588</v>
      </c>
      <c r="G78" s="41">
        <f t="shared" si="5"/>
        <v>826.1577109618444</v>
      </c>
      <c r="H78" s="42">
        <f>F78*0.92</f>
        <v>791.734473005101</v>
      </c>
      <c r="I78" s="42">
        <f>F78*0.88</f>
        <v>757.3112350483574</v>
      </c>
      <c r="J78" s="41">
        <f>F78*0.84</f>
        <v>722.8879970916139</v>
      </c>
      <c r="K78" s="41">
        <f>F78*0.8</f>
        <v>688.4647591348704</v>
      </c>
      <c r="L78" s="15"/>
      <c r="M78" s="54"/>
      <c r="N78" s="55"/>
      <c r="P78" s="55"/>
      <c r="Q78" s="17"/>
      <c r="U78" s="55"/>
    </row>
    <row r="79" spans="1:21" ht="61.5" customHeight="1">
      <c r="A79" s="9" t="s">
        <v>110</v>
      </c>
      <c r="B79" s="5" t="s">
        <v>59</v>
      </c>
      <c r="C79" s="2"/>
      <c r="D79" s="10" t="s">
        <v>179</v>
      </c>
      <c r="E79" s="4">
        <v>10</v>
      </c>
      <c r="F79" s="82">
        <v>1162.6152489317844</v>
      </c>
      <c r="G79" s="41">
        <f t="shared" si="5"/>
        <v>1116.110638974513</v>
      </c>
      <c r="H79" s="42">
        <f>F79*0.92</f>
        <v>1069.6060290172418</v>
      </c>
      <c r="I79" s="42">
        <f>F79*0.88</f>
        <v>1023.1014190599703</v>
      </c>
      <c r="J79" s="41">
        <f>F79*0.84</f>
        <v>976.5968091026989</v>
      </c>
      <c r="K79" s="41">
        <f>F79*0.8</f>
        <v>930.0921991454276</v>
      </c>
      <c r="L79" s="15"/>
      <c r="M79" s="54"/>
      <c r="N79" s="55"/>
      <c r="P79" s="55"/>
      <c r="Q79" s="17"/>
      <c r="U79" s="55"/>
    </row>
    <row r="80" spans="1:21" s="12" customFormat="1" ht="61.5" customHeight="1">
      <c r="A80" s="9" t="s">
        <v>117</v>
      </c>
      <c r="B80" s="5" t="s">
        <v>57</v>
      </c>
      <c r="C80" s="2"/>
      <c r="D80" s="10" t="s">
        <v>173</v>
      </c>
      <c r="E80" s="4">
        <v>6</v>
      </c>
      <c r="F80" s="82">
        <v>461.41846608680004</v>
      </c>
      <c r="G80" s="41">
        <f t="shared" si="5"/>
        <v>442.961727443328</v>
      </c>
      <c r="H80" s="42">
        <f>F80*0.92</f>
        <v>424.50498879985605</v>
      </c>
      <c r="I80" s="42">
        <f>F80*0.88</f>
        <v>406.04825015638403</v>
      </c>
      <c r="J80" s="41">
        <f>F80*0.84</f>
        <v>387.591511512912</v>
      </c>
      <c r="K80" s="41">
        <f>F80*0.8</f>
        <v>369.13477286944004</v>
      </c>
      <c r="L80" s="15"/>
      <c r="M80" s="54"/>
      <c r="N80" s="55"/>
      <c r="P80" s="55"/>
      <c r="Q80" s="17"/>
      <c r="U80" s="55"/>
    </row>
    <row r="81" spans="1:21" ht="61.5" customHeight="1">
      <c r="A81" s="9" t="s">
        <v>111</v>
      </c>
      <c r="B81" s="5" t="s">
        <v>60</v>
      </c>
      <c r="C81" s="2"/>
      <c r="D81" s="10" t="s">
        <v>174</v>
      </c>
      <c r="E81" s="4">
        <v>6</v>
      </c>
      <c r="F81" s="82">
        <v>1029.6487248611675</v>
      </c>
      <c r="G81" s="41">
        <f t="shared" si="5"/>
        <v>988.4627758667207</v>
      </c>
      <c r="H81" s="42">
        <f aca="true" t="shared" si="22" ref="H81:H86">F81*0.92</f>
        <v>947.2768268722741</v>
      </c>
      <c r="I81" s="42">
        <f aca="true" t="shared" si="23" ref="I81:I86">F81*0.88</f>
        <v>906.0908778778273</v>
      </c>
      <c r="J81" s="41">
        <f aca="true" t="shared" si="24" ref="J81:J86">F81*0.84</f>
        <v>864.9049288833806</v>
      </c>
      <c r="K81" s="41">
        <f aca="true" t="shared" si="25" ref="K81:K86">F81*0.8</f>
        <v>823.718979888934</v>
      </c>
      <c r="L81" s="15"/>
      <c r="M81" s="54"/>
      <c r="N81" s="55"/>
      <c r="P81" s="55"/>
      <c r="Q81" s="17"/>
      <c r="U81" s="55"/>
    </row>
    <row r="82" spans="1:17" ht="61.5" customHeight="1">
      <c r="A82" s="9" t="s">
        <v>112</v>
      </c>
      <c r="B82" s="5" t="s">
        <v>61</v>
      </c>
      <c r="C82" s="2"/>
      <c r="D82" s="10" t="s">
        <v>175</v>
      </c>
      <c r="E82" s="4">
        <v>6</v>
      </c>
      <c r="F82" s="82">
        <v>1377.982155347711</v>
      </c>
      <c r="G82" s="41">
        <f t="shared" si="5"/>
        <v>1322.8628691338024</v>
      </c>
      <c r="H82" s="42">
        <f t="shared" si="22"/>
        <v>1267.7435829198942</v>
      </c>
      <c r="I82" s="42">
        <f t="shared" si="23"/>
        <v>1212.6242967059857</v>
      </c>
      <c r="J82" s="41">
        <f t="shared" si="24"/>
        <v>1157.5050104920772</v>
      </c>
      <c r="K82" s="41">
        <f t="shared" si="25"/>
        <v>1102.3857242781687</v>
      </c>
      <c r="L82" s="15"/>
      <c r="M82" s="54"/>
      <c r="N82" s="55"/>
      <c r="P82" s="55"/>
      <c r="Q82" s="17"/>
    </row>
    <row r="83" spans="1:17" ht="61.5" customHeight="1">
      <c r="A83" s="9" t="s">
        <v>113</v>
      </c>
      <c r="B83" s="5" t="s">
        <v>62</v>
      </c>
      <c r="C83" s="2"/>
      <c r="D83" s="10" t="s">
        <v>181</v>
      </c>
      <c r="E83" s="4">
        <v>6</v>
      </c>
      <c r="F83" s="82">
        <v>2600.8153469975996</v>
      </c>
      <c r="G83" s="41">
        <f t="shared" si="5"/>
        <v>2496.7827331176954</v>
      </c>
      <c r="H83" s="42">
        <f t="shared" si="22"/>
        <v>2392.7501192377918</v>
      </c>
      <c r="I83" s="42">
        <f t="shared" si="23"/>
        <v>2288.7175053578876</v>
      </c>
      <c r="J83" s="41">
        <f t="shared" si="24"/>
        <v>2184.6848914779835</v>
      </c>
      <c r="K83" s="41">
        <f t="shared" si="25"/>
        <v>2080.6522775980798</v>
      </c>
      <c r="L83" s="15"/>
      <c r="M83" s="54"/>
      <c r="N83" s="55"/>
      <c r="P83" s="55"/>
      <c r="Q83" s="17"/>
    </row>
    <row r="84" spans="1:17" ht="61.5" customHeight="1">
      <c r="A84" s="9" t="s">
        <v>114</v>
      </c>
      <c r="B84" s="5" t="s">
        <v>63</v>
      </c>
      <c r="C84" s="2"/>
      <c r="D84" s="10" t="s">
        <v>176</v>
      </c>
      <c r="E84" s="4">
        <v>4</v>
      </c>
      <c r="F84" s="82">
        <v>3393.4232153437165</v>
      </c>
      <c r="G84" s="41">
        <f t="shared" si="5"/>
        <v>3257.686286729968</v>
      </c>
      <c r="H84" s="42">
        <f t="shared" si="22"/>
        <v>3121.949358116219</v>
      </c>
      <c r="I84" s="42">
        <f t="shared" si="23"/>
        <v>2986.2124295024705</v>
      </c>
      <c r="J84" s="41">
        <f t="shared" si="24"/>
        <v>2850.475500888722</v>
      </c>
      <c r="K84" s="41">
        <f t="shared" si="25"/>
        <v>2714.738572274973</v>
      </c>
      <c r="L84" s="15"/>
      <c r="M84" s="54"/>
      <c r="N84" s="55"/>
      <c r="P84" s="55"/>
      <c r="Q84" s="17"/>
    </row>
    <row r="85" spans="1:17" ht="61.5" customHeight="1">
      <c r="A85" s="9" t="s">
        <v>115</v>
      </c>
      <c r="B85" s="5" t="s">
        <v>64</v>
      </c>
      <c r="C85" s="2"/>
      <c r="D85" s="10" t="s">
        <v>177</v>
      </c>
      <c r="E85" s="4">
        <v>4</v>
      </c>
      <c r="F85" s="82">
        <v>2667.744335793196</v>
      </c>
      <c r="G85" s="41">
        <f t="shared" si="5"/>
        <v>2561.034562361468</v>
      </c>
      <c r="H85" s="42">
        <f t="shared" si="22"/>
        <v>2454.3247889297404</v>
      </c>
      <c r="I85" s="42">
        <f t="shared" si="23"/>
        <v>2347.615015498013</v>
      </c>
      <c r="J85" s="41">
        <f t="shared" si="24"/>
        <v>2240.9052420662847</v>
      </c>
      <c r="K85" s="41">
        <f t="shared" si="25"/>
        <v>2134.195468634557</v>
      </c>
      <c r="L85" s="15"/>
      <c r="M85" s="54"/>
      <c r="N85" s="55"/>
      <c r="P85" s="55"/>
      <c r="Q85" s="17"/>
    </row>
    <row r="86" spans="1:17" ht="61.5" customHeight="1">
      <c r="A86" s="9" t="s">
        <v>116</v>
      </c>
      <c r="B86" s="5" t="s">
        <v>65</v>
      </c>
      <c r="C86" s="2"/>
      <c r="D86" s="10" t="s">
        <v>178</v>
      </c>
      <c r="E86" s="4">
        <v>4</v>
      </c>
      <c r="F86" s="82">
        <v>3024.792633106127</v>
      </c>
      <c r="G86" s="41">
        <f t="shared" si="5"/>
        <v>2903.800927781882</v>
      </c>
      <c r="H86" s="42">
        <f t="shared" si="22"/>
        <v>2782.809222457637</v>
      </c>
      <c r="I86" s="42">
        <f t="shared" si="23"/>
        <v>2661.817517133392</v>
      </c>
      <c r="J86" s="41">
        <f t="shared" si="24"/>
        <v>2540.8258118091467</v>
      </c>
      <c r="K86" s="41">
        <f t="shared" si="25"/>
        <v>2419.834106484902</v>
      </c>
      <c r="L86" s="15"/>
      <c r="M86" s="54"/>
      <c r="N86" s="55"/>
      <c r="P86" s="55"/>
      <c r="Q86" s="17"/>
    </row>
    <row r="87" spans="1:17" s="24" customFormat="1" ht="12.75" customHeight="1">
      <c r="A87" s="28" t="s">
        <v>14</v>
      </c>
      <c r="B87" s="30"/>
      <c r="C87" s="30"/>
      <c r="D87" s="30"/>
      <c r="E87" s="30"/>
      <c r="F87" s="79" t="s">
        <v>237</v>
      </c>
      <c r="G87" s="62"/>
      <c r="H87" s="62"/>
      <c r="I87" s="62"/>
      <c r="J87" s="62"/>
      <c r="K87" s="49"/>
      <c r="L87" s="16"/>
      <c r="M87" s="54"/>
      <c r="N87" s="55"/>
      <c r="P87" s="55"/>
      <c r="Q87" s="17"/>
    </row>
    <row r="88" spans="1:17" ht="45" customHeight="1">
      <c r="A88" s="9" t="s">
        <v>107</v>
      </c>
      <c r="B88" s="5" t="s">
        <v>66</v>
      </c>
      <c r="C88" s="2"/>
      <c r="D88" s="10" t="s">
        <v>160</v>
      </c>
      <c r="E88" s="4">
        <v>6</v>
      </c>
      <c r="F88" s="82">
        <v>1563.775005972816</v>
      </c>
      <c r="G88" s="41">
        <f t="shared" si="5"/>
        <v>1501.2240057339034</v>
      </c>
      <c r="H88" s="42">
        <f>F88*0.92</f>
        <v>1438.6730054949908</v>
      </c>
      <c r="I88" s="42">
        <f>F88*0.88</f>
        <v>1376.122005256078</v>
      </c>
      <c r="J88" s="41">
        <f>F88*0.84</f>
        <v>1313.5710050171654</v>
      </c>
      <c r="K88" s="41">
        <f>F88*0.8</f>
        <v>1251.0200047782528</v>
      </c>
      <c r="L88" s="15"/>
      <c r="M88" s="54"/>
      <c r="N88" s="55"/>
      <c r="P88" s="55"/>
      <c r="Q88" s="17"/>
    </row>
    <row r="89" spans="1:17" ht="45" customHeight="1">
      <c r="A89" s="9" t="s">
        <v>108</v>
      </c>
      <c r="B89" s="5" t="s">
        <v>67</v>
      </c>
      <c r="C89" s="2"/>
      <c r="D89" s="10" t="s">
        <v>161</v>
      </c>
      <c r="E89" s="4">
        <v>2</v>
      </c>
      <c r="F89" s="82">
        <v>2736.0237273997786</v>
      </c>
      <c r="G89" s="41">
        <f t="shared" si="5"/>
        <v>2626.5827783037876</v>
      </c>
      <c r="H89" s="42">
        <f>F89*0.92</f>
        <v>2517.1418292077965</v>
      </c>
      <c r="I89" s="42">
        <f>F89*0.88</f>
        <v>2407.7008801118054</v>
      </c>
      <c r="J89" s="41">
        <f>F89*0.84</f>
        <v>2298.259931015814</v>
      </c>
      <c r="K89" s="41">
        <f>F89*0.8</f>
        <v>2188.818981919823</v>
      </c>
      <c r="L89" s="15"/>
      <c r="M89" s="54"/>
      <c r="N89" s="55"/>
      <c r="P89" s="55"/>
      <c r="Q89" s="17"/>
    </row>
    <row r="90" spans="1:17" s="24" customFormat="1" ht="23.25" customHeight="1">
      <c r="A90" s="31" t="s">
        <v>198</v>
      </c>
      <c r="B90" s="32"/>
      <c r="C90" s="32"/>
      <c r="D90" s="32"/>
      <c r="E90" s="32"/>
      <c r="F90" s="81" t="s">
        <v>237</v>
      </c>
      <c r="G90" s="63"/>
      <c r="H90" s="63"/>
      <c r="I90" s="63"/>
      <c r="J90" s="63"/>
      <c r="K90" s="50"/>
      <c r="L90" s="33"/>
      <c r="M90" s="54"/>
      <c r="N90" s="55"/>
      <c r="P90" s="55"/>
      <c r="Q90" s="17"/>
    </row>
    <row r="91" spans="1:17" s="24" customFormat="1" ht="12.75" customHeight="1">
      <c r="A91" s="34" t="s">
        <v>11</v>
      </c>
      <c r="B91" s="35"/>
      <c r="C91" s="35"/>
      <c r="D91" s="35"/>
      <c r="E91" s="35"/>
      <c r="F91" s="79" t="s">
        <v>237</v>
      </c>
      <c r="G91" s="64"/>
      <c r="H91" s="64"/>
      <c r="I91" s="64"/>
      <c r="J91" s="64"/>
      <c r="K91" s="51"/>
      <c r="L91" s="22"/>
      <c r="M91" s="54"/>
      <c r="N91" s="55"/>
      <c r="P91" s="55"/>
      <c r="Q91" s="17"/>
    </row>
    <row r="92" spans="1:17" s="20" customFormat="1" ht="45" customHeight="1">
      <c r="A92" s="8" t="s">
        <v>210</v>
      </c>
      <c r="B92" s="3" t="s">
        <v>195</v>
      </c>
      <c r="C92" s="2"/>
      <c r="D92" s="10" t="s">
        <v>197</v>
      </c>
      <c r="E92" s="4">
        <v>6</v>
      </c>
      <c r="F92" s="82">
        <v>1044.2022649695</v>
      </c>
      <c r="G92" s="41">
        <f>F92*0.96</f>
        <v>1002.4341743707199</v>
      </c>
      <c r="H92" s="42">
        <f>F92*0.92</f>
        <v>960.6660837719401</v>
      </c>
      <c r="I92" s="42">
        <f>F92*0.88</f>
        <v>918.89799317316</v>
      </c>
      <c r="J92" s="41">
        <f>F92*0.84</f>
        <v>877.1299025743799</v>
      </c>
      <c r="K92" s="41">
        <f>F92*0.8</f>
        <v>835.3618119756001</v>
      </c>
      <c r="L92" s="15"/>
      <c r="M92" s="54"/>
      <c r="N92" s="55"/>
      <c r="O92" s="23"/>
      <c r="P92" s="55"/>
      <c r="Q92" s="17"/>
    </row>
    <row r="93" spans="1:17" s="20" customFormat="1" ht="45" customHeight="1">
      <c r="A93" s="8" t="s">
        <v>211</v>
      </c>
      <c r="B93" s="3" t="s">
        <v>196</v>
      </c>
      <c r="C93" s="2"/>
      <c r="D93" s="10" t="s">
        <v>194</v>
      </c>
      <c r="E93" s="4">
        <v>6</v>
      </c>
      <c r="F93" s="82">
        <v>1101.9908699280002</v>
      </c>
      <c r="G93" s="41">
        <f>F93*0.96</f>
        <v>1057.9112351308802</v>
      </c>
      <c r="H93" s="42">
        <f>F93*0.92</f>
        <v>1013.8316003337602</v>
      </c>
      <c r="I93" s="42">
        <f>F93*0.88</f>
        <v>969.7519655366401</v>
      </c>
      <c r="J93" s="41">
        <f>F93*0.84</f>
        <v>925.6723307395201</v>
      </c>
      <c r="K93" s="41">
        <f>F93*0.8</f>
        <v>881.5926959424002</v>
      </c>
      <c r="L93" s="15"/>
      <c r="M93" s="54"/>
      <c r="N93" s="55"/>
      <c r="O93" s="23"/>
      <c r="P93" s="55"/>
      <c r="Q93" s="17"/>
    </row>
    <row r="94" spans="1:17" s="43" customFormat="1" ht="51.75" customHeight="1">
      <c r="A94" s="8" t="s">
        <v>204</v>
      </c>
      <c r="B94" s="3" t="s">
        <v>206</v>
      </c>
      <c r="C94" s="2"/>
      <c r="D94" s="10" t="s">
        <v>213</v>
      </c>
      <c r="E94" s="4">
        <v>300</v>
      </c>
      <c r="F94" s="82">
        <v>103.51027050000003</v>
      </c>
      <c r="G94" s="41">
        <f>F94*0.96</f>
        <v>99.36985968000003</v>
      </c>
      <c r="H94" s="42">
        <f>F94*0.92</f>
        <v>95.22944886000003</v>
      </c>
      <c r="I94" s="42">
        <f>F94*0.88</f>
        <v>91.08903804000003</v>
      </c>
      <c r="J94" s="41">
        <f>F94*0.84</f>
        <v>86.94862722000002</v>
      </c>
      <c r="K94" s="41">
        <f>F94*0.8</f>
        <v>82.80821640000003</v>
      </c>
      <c r="L94" s="15"/>
      <c r="M94" s="54"/>
      <c r="N94" s="55"/>
      <c r="P94" s="55"/>
      <c r="Q94" s="17"/>
    </row>
    <row r="95" spans="1:17" s="43" customFormat="1" ht="51.75" customHeight="1">
      <c r="A95" s="8" t="s">
        <v>205</v>
      </c>
      <c r="B95" s="3" t="s">
        <v>207</v>
      </c>
      <c r="C95" s="2"/>
      <c r="D95" s="10" t="s">
        <v>213</v>
      </c>
      <c r="E95" s="4">
        <v>200</v>
      </c>
      <c r="F95" s="82">
        <v>115.2637395</v>
      </c>
      <c r="G95" s="41">
        <f>F95*0.96</f>
        <v>110.65318992</v>
      </c>
      <c r="H95" s="42">
        <f>F95*0.92</f>
        <v>106.04264034</v>
      </c>
      <c r="I95" s="42">
        <f>F95*0.88</f>
        <v>101.43209076</v>
      </c>
      <c r="J95" s="41">
        <f>F95*0.84</f>
        <v>96.82154118</v>
      </c>
      <c r="K95" s="41">
        <f>F95*0.8</f>
        <v>92.2109916</v>
      </c>
      <c r="L95" s="15"/>
      <c r="M95" s="54"/>
      <c r="N95" s="55"/>
      <c r="P95" s="55"/>
      <c r="Q95" s="17"/>
    </row>
  </sheetData>
  <sheetProtection/>
  <mergeCells count="15">
    <mergeCell ref="A3:K3"/>
    <mergeCell ref="L9:L11"/>
    <mergeCell ref="F9:K9"/>
    <mergeCell ref="C9:C11"/>
    <mergeCell ref="A9:A11"/>
    <mergeCell ref="A1:K1"/>
    <mergeCell ref="A2:K2"/>
    <mergeCell ref="A8:K8"/>
    <mergeCell ref="E9:E11"/>
    <mergeCell ref="D9:D11"/>
    <mergeCell ref="A5:K5"/>
    <mergeCell ref="A6:K6"/>
    <mergeCell ref="B9:B11"/>
    <mergeCell ref="A4:K4"/>
    <mergeCell ref="A7:K7"/>
  </mergeCells>
  <printOptions/>
  <pageMargins left="0.11811023622047245" right="0.11811023622047245" top="0.1968503937007874" bottom="0.1968503937007874" header="0.31496062992125984" footer="0.31496062992125984"/>
  <pageSetup fitToHeight="0" fitToWidth="1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RePack by Diakov</cp:lastModifiedBy>
  <cp:lastPrinted>2017-05-16T14:16:25Z</cp:lastPrinted>
  <dcterms:created xsi:type="dcterms:W3CDTF">2016-09-06T01:48:18Z</dcterms:created>
  <dcterms:modified xsi:type="dcterms:W3CDTF">2019-05-13T09:14:23Z</dcterms:modified>
  <cp:category/>
  <cp:version/>
  <cp:contentType/>
  <cp:contentStatus/>
</cp:coreProperties>
</file>